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asil Destilat" sheetId="1" r:id="rId1"/>
    <sheet name="Intensitas cahaya matahari(jam)" sheetId="2" r:id="rId2"/>
    <sheet name="Efisiensi Destilasi" sheetId="3" r:id="rId3"/>
  </sheets>
  <calcPr calcId="152511"/>
</workbook>
</file>

<file path=xl/calcChain.xml><?xml version="1.0" encoding="utf-8"?>
<calcChain xmlns="http://schemas.openxmlformats.org/spreadsheetml/2006/main">
  <c r="D12" i="3" l="1"/>
  <c r="D13" i="3"/>
  <c r="D14" i="3"/>
  <c r="D15" i="3"/>
  <c r="D11" i="3"/>
  <c r="C15" i="3"/>
  <c r="C14" i="3"/>
  <c r="C13" i="3"/>
  <c r="C12" i="3"/>
  <c r="C11" i="3"/>
  <c r="B15" i="3"/>
  <c r="B14" i="3"/>
  <c r="B13" i="3"/>
  <c r="B12" i="3"/>
  <c r="B11" i="3"/>
  <c r="B7" i="3"/>
  <c r="C7" i="3"/>
  <c r="D7" i="3"/>
  <c r="E7" i="3"/>
  <c r="F7" i="3"/>
  <c r="G7" i="3"/>
  <c r="H7" i="3"/>
  <c r="I7" i="3"/>
  <c r="J7" i="3"/>
  <c r="A7" i="3"/>
  <c r="D58" i="1" l="1"/>
  <c r="D57" i="1"/>
  <c r="D56" i="1"/>
  <c r="D55" i="1"/>
  <c r="D54" i="1"/>
  <c r="C57" i="1"/>
  <c r="C56" i="1"/>
  <c r="C54" i="1"/>
  <c r="H56" i="1"/>
  <c r="H57" i="1"/>
  <c r="F57" i="1"/>
  <c r="E20" i="2"/>
  <c r="H20" i="2"/>
  <c r="K20" i="2"/>
  <c r="N20" i="2"/>
  <c r="B20" i="2"/>
  <c r="H54" i="1" l="1"/>
  <c r="V44" i="1" l="1"/>
  <c r="V43" i="1"/>
  <c r="U33" i="1"/>
  <c r="V34" i="1"/>
  <c r="V35" i="1"/>
  <c r="V36" i="1"/>
  <c r="V37" i="1"/>
  <c r="V38" i="1"/>
  <c r="V39" i="1"/>
  <c r="V40" i="1"/>
  <c r="V41" i="1"/>
  <c r="V42" i="1"/>
  <c r="V46" i="1"/>
  <c r="V33" i="1"/>
  <c r="U34" i="1"/>
  <c r="U35" i="1"/>
  <c r="U36" i="1"/>
  <c r="U37" i="1"/>
  <c r="U38" i="1"/>
  <c r="U39" i="1"/>
  <c r="U40" i="1"/>
  <c r="U41" i="1"/>
  <c r="U42" i="1"/>
  <c r="U43" i="1"/>
  <c r="U44" i="1"/>
  <c r="U46" i="1"/>
  <c r="U21" i="1"/>
  <c r="V21" i="1"/>
  <c r="C58" i="1" s="1"/>
  <c r="V9" i="1"/>
  <c r="V10" i="1"/>
  <c r="V11" i="1"/>
  <c r="V12" i="1"/>
  <c r="V13" i="1"/>
  <c r="V14" i="1"/>
  <c r="V15" i="1"/>
  <c r="V16" i="1"/>
  <c r="V17" i="1"/>
  <c r="V18" i="1"/>
  <c r="V19" i="1"/>
  <c r="U9" i="1"/>
  <c r="U10" i="1"/>
  <c r="U11" i="1"/>
  <c r="U12" i="1"/>
  <c r="U13" i="1"/>
  <c r="U14" i="1"/>
  <c r="U15" i="1"/>
  <c r="U16" i="1"/>
  <c r="U17" i="1"/>
  <c r="U18" i="1"/>
  <c r="U19" i="1"/>
  <c r="V8" i="1"/>
  <c r="U8" i="1"/>
  <c r="F58" i="1" l="1"/>
  <c r="H58" i="1"/>
  <c r="T46" i="1"/>
  <c r="S46" i="1"/>
  <c r="R46" i="1"/>
  <c r="T21" i="1"/>
  <c r="S21" i="1"/>
  <c r="C55" i="1" s="1"/>
  <c r="R21" i="1"/>
  <c r="T44" i="1"/>
  <c r="S44" i="1"/>
  <c r="R44" i="1"/>
  <c r="T19" i="1"/>
  <c r="S19" i="1"/>
  <c r="R19" i="1"/>
  <c r="T43" i="1"/>
  <c r="S43" i="1"/>
  <c r="R43" i="1"/>
  <c r="T18" i="1"/>
  <c r="S18" i="1"/>
  <c r="R18" i="1"/>
  <c r="T42" i="1"/>
  <c r="S42" i="1"/>
  <c r="R42" i="1"/>
  <c r="T17" i="1"/>
  <c r="S17" i="1"/>
  <c r="R17" i="1"/>
  <c r="T41" i="1"/>
  <c r="S41" i="1"/>
  <c r="R41" i="1"/>
  <c r="T16" i="1"/>
  <c r="S16" i="1"/>
  <c r="R16" i="1"/>
  <c r="T40" i="1"/>
  <c r="S40" i="1"/>
  <c r="R40" i="1"/>
  <c r="T15" i="1"/>
  <c r="S15" i="1"/>
  <c r="R15" i="1"/>
  <c r="T39" i="1"/>
  <c r="S39" i="1"/>
  <c r="R39" i="1"/>
  <c r="T14" i="1"/>
  <c r="S14" i="1"/>
  <c r="R14" i="1"/>
  <c r="T38" i="1"/>
  <c r="S38" i="1"/>
  <c r="R38" i="1"/>
  <c r="T13" i="1"/>
  <c r="S13" i="1"/>
  <c r="R13" i="1"/>
  <c r="T37" i="1"/>
  <c r="S37" i="1"/>
  <c r="R37" i="1"/>
  <c r="T12" i="1"/>
  <c r="S12" i="1"/>
  <c r="R12" i="1"/>
  <c r="T36" i="1"/>
  <c r="S36" i="1"/>
  <c r="R36" i="1"/>
  <c r="T11" i="1"/>
  <c r="S11" i="1"/>
  <c r="R11" i="1"/>
  <c r="T35" i="1"/>
  <c r="S35" i="1"/>
  <c r="R35" i="1"/>
  <c r="T10" i="1"/>
  <c r="S10" i="1"/>
  <c r="R10" i="1"/>
  <c r="T34" i="1"/>
  <c r="S34" i="1"/>
  <c r="R34" i="1"/>
  <c r="T9" i="1"/>
  <c r="S9" i="1"/>
  <c r="R9" i="1"/>
  <c r="T33" i="1"/>
  <c r="S33" i="1"/>
  <c r="R33" i="1"/>
  <c r="T8" i="1"/>
  <c r="S8" i="1"/>
  <c r="R8" i="1"/>
  <c r="H55" i="1" l="1"/>
</calcChain>
</file>

<file path=xl/sharedStrings.xml><?xml version="1.0" encoding="utf-8"?>
<sst xmlns="http://schemas.openxmlformats.org/spreadsheetml/2006/main" count="122" uniqueCount="36">
  <si>
    <t>PCM</t>
  </si>
  <si>
    <t>6 kg</t>
  </si>
  <si>
    <t>7 kg</t>
  </si>
  <si>
    <t>8 kg</t>
  </si>
  <si>
    <t>Rata-rata</t>
  </si>
  <si>
    <t>NON PCM</t>
  </si>
  <si>
    <t>HARI 1</t>
  </si>
  <si>
    <t>HARI 2</t>
  </si>
  <si>
    <t>HARI 3</t>
  </si>
  <si>
    <t>6kg</t>
  </si>
  <si>
    <t>8 KG</t>
  </si>
  <si>
    <t>Total</t>
  </si>
  <si>
    <t>9 kg</t>
  </si>
  <si>
    <t>10 kg</t>
  </si>
  <si>
    <t>Hasil Destilasi dengan PCM</t>
  </si>
  <si>
    <t>Hasil Destilasi NON PCM</t>
  </si>
  <si>
    <t>Jam</t>
  </si>
  <si>
    <t>6 kg Lux</t>
  </si>
  <si>
    <t>7 kg Lux</t>
  </si>
  <si>
    <t>8 kg Lux</t>
  </si>
  <si>
    <t>9 kg Lux</t>
  </si>
  <si>
    <t>10 kg Lux</t>
  </si>
  <si>
    <t>Rata-rata Intensitas Cahaya (kLux)</t>
  </si>
  <si>
    <t>rata-rata</t>
  </si>
  <si>
    <t>H1</t>
  </si>
  <si>
    <t>H2</t>
  </si>
  <si>
    <t>H3</t>
  </si>
  <si>
    <t>RATA-RATA INTENSITAS CAHAYA MATAHARI</t>
  </si>
  <si>
    <t>kLux</t>
  </si>
  <si>
    <t>%</t>
  </si>
  <si>
    <t>Perbandingan volume destilat Rata-rata</t>
  </si>
  <si>
    <t>selisih</t>
  </si>
  <si>
    <t>8kg</t>
  </si>
  <si>
    <t>9kg</t>
  </si>
  <si>
    <t>Non PCM</t>
  </si>
  <si>
    <t xml:space="preserve">Kenaikan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</si>
</sst>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2" fontId="3" fillId="0" borderId="10" xfId="0" applyNumberFormat="1" applyFont="1" applyBorder="1"/>
    <xf numFmtId="2" fontId="3" fillId="0" borderId="0" xfId="0" applyNumberFormat="1" applyFont="1" applyBorder="1"/>
    <xf numFmtId="2" fontId="3" fillId="0" borderId="11" xfId="0" applyNumberFormat="1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2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3" fillId="0" borderId="9" xfId="0" applyFont="1" applyBorder="1"/>
    <xf numFmtId="0" fontId="3" fillId="0" borderId="5" xfId="0" applyFont="1" applyBorder="1"/>
    <xf numFmtId="0" fontId="3" fillId="6" borderId="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0" borderId="12" xfId="0" applyBorder="1"/>
    <xf numFmtId="0" fontId="3" fillId="2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7" borderId="11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2" fillId="0" borderId="10" xfId="0" applyFont="1" applyBorder="1"/>
    <xf numFmtId="0" fontId="2" fillId="0" borderId="0" xfId="0" applyFont="1" applyFill="1" applyBorder="1"/>
    <xf numFmtId="0" fontId="2" fillId="0" borderId="11" xfId="0" applyFont="1" applyBorder="1"/>
    <xf numFmtId="0" fontId="2" fillId="0" borderId="0" xfId="0" applyFont="1" applyBorder="1"/>
    <xf numFmtId="2" fontId="3" fillId="0" borderId="14" xfId="0" applyNumberFormat="1" applyFont="1" applyBorder="1"/>
    <xf numFmtId="2" fontId="3" fillId="0" borderId="15" xfId="0" applyNumberFormat="1" applyFont="1" applyBorder="1"/>
    <xf numFmtId="0" fontId="0" fillId="7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3" fillId="0" borderId="13" xfId="0" applyNumberFormat="1" applyFont="1" applyBorder="1"/>
    <xf numFmtId="2" fontId="7" fillId="0" borderId="2" xfId="0" applyNumberFormat="1" applyFont="1" applyBorder="1"/>
    <xf numFmtId="2" fontId="7" fillId="0" borderId="3" xfId="0" applyNumberFormat="1" applyFont="1" applyBorder="1"/>
    <xf numFmtId="2" fontId="7" fillId="0" borderId="4" xfId="0" applyNumberFormat="1" applyFont="1" applyBorder="1"/>
    <xf numFmtId="164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0" xfId="0" applyFont="1"/>
    <xf numFmtId="2" fontId="5" fillId="0" borderId="2" xfId="0" applyNumberFormat="1" applyFont="1" applyBorder="1"/>
    <xf numFmtId="2" fontId="5" fillId="0" borderId="3" xfId="0" applyNumberFormat="1" applyFont="1" applyBorder="1"/>
    <xf numFmtId="2" fontId="5" fillId="0" borderId="10" xfId="0" applyNumberFormat="1" applyFont="1" applyBorder="1"/>
    <xf numFmtId="2" fontId="5" fillId="0" borderId="0" xfId="0" applyNumberFormat="1" applyFont="1" applyBorder="1"/>
    <xf numFmtId="2" fontId="5" fillId="0" borderId="4" xfId="0" applyNumberFormat="1" applyFont="1" applyBorder="1"/>
    <xf numFmtId="2" fontId="5" fillId="0" borderId="11" xfId="0" applyNumberFormat="1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2" fontId="5" fillId="0" borderId="15" xfId="0" applyNumberFormat="1" applyFont="1" applyBorder="1"/>
    <xf numFmtId="0" fontId="10" fillId="2" borderId="0" xfId="0" applyFont="1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10" xfId="0" applyFont="1" applyBorder="1"/>
    <xf numFmtId="0" fontId="7" fillId="0" borderId="0" xfId="0" applyFont="1" applyBorder="1"/>
    <xf numFmtId="0" fontId="7" fillId="0" borderId="11" xfId="0" applyFont="1" applyBorder="1"/>
    <xf numFmtId="0" fontId="3" fillId="0" borderId="12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Hubungan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Intensitas Cahaya Matahari Terhadap Hasil Destilasi Pada Siang Hari</a:t>
            </a:r>
          </a:p>
          <a:p>
            <a:pPr>
              <a:defRPr/>
            </a:pP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(6 Kg PCM)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665486073772677"/>
          <c:y val="2.4829298572315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2770990035111"/>
          <c:y val="0.14811126262848429"/>
          <c:w val="0.79906429760231845"/>
          <c:h val="0.69084747088178211"/>
        </c:manualLayout>
      </c:layout>
      <c:barChart>
        <c:barDir val="col"/>
        <c:grouping val="clustered"/>
        <c:varyColors val="0"/>
        <c:ser>
          <c:idx val="0"/>
          <c:order val="0"/>
          <c:tx>
            <c:v>6 kg PCM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Destilat'!$R$8:$R$18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3.3333333333333335</c:v>
                </c:pt>
                <c:pt idx="9">
                  <c:v>33.333333333333336</c:v>
                </c:pt>
                <c:pt idx="10">
                  <c:v>106.66666666666667</c:v>
                </c:pt>
              </c:numCache>
            </c:numRef>
          </c:val>
        </c:ser>
        <c:ser>
          <c:idx val="1"/>
          <c:order val="1"/>
          <c:tx>
            <c:v>NON PCM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Destilat'!$R$33:$R$43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23.333333333333332</c:v>
                </c:pt>
                <c:pt idx="9">
                  <c:v>90</c:v>
                </c:pt>
                <c:pt idx="10">
                  <c:v>173.33333333333334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505336"/>
        <c:axId val="363807272"/>
      </c:barChart>
      <c:lineChart>
        <c:grouping val="standard"/>
        <c:varyColors val="0"/>
        <c:ser>
          <c:idx val="2"/>
          <c:order val="2"/>
          <c:tx>
            <c:v>kLux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'Intensitas cahaya matahari(jam)'!$B$3:$B$13</c:f>
              <c:numCache>
                <c:formatCode>General</c:formatCode>
                <c:ptCount val="11"/>
                <c:pt idx="0">
                  <c:v>8.4191666666666656</c:v>
                </c:pt>
                <c:pt idx="1">
                  <c:v>28.22583333333333</c:v>
                </c:pt>
                <c:pt idx="2">
                  <c:v>47.779166666666661</c:v>
                </c:pt>
                <c:pt idx="3">
                  <c:v>51.782499999999999</c:v>
                </c:pt>
                <c:pt idx="4">
                  <c:v>47.65777666666667</c:v>
                </c:pt>
                <c:pt idx="5">
                  <c:v>37.760276666666662</c:v>
                </c:pt>
                <c:pt idx="6">
                  <c:v>49.29</c:v>
                </c:pt>
                <c:pt idx="7">
                  <c:v>54.612499999999997</c:v>
                </c:pt>
                <c:pt idx="8">
                  <c:v>37.604999999999997</c:v>
                </c:pt>
                <c:pt idx="9">
                  <c:v>21.796389999999999</c:v>
                </c:pt>
                <c:pt idx="10">
                  <c:v>5.85006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08040"/>
        <c:axId val="363807656"/>
      </c:lineChart>
      <c:catAx>
        <c:axId val="363505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Waktu</a:t>
                </a:r>
                <a:r>
                  <a:rPr lang="en-US" sz="1200" b="1" baseline="0"/>
                  <a:t> (Jam)</a:t>
                </a:r>
                <a:endParaRPr lang="en-US" sz="12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07272"/>
        <c:crosses val="autoZero"/>
        <c:auto val="1"/>
        <c:lblAlgn val="ctr"/>
        <c:lblOffset val="100"/>
        <c:noMultiLvlLbl val="0"/>
      </c:catAx>
      <c:valAx>
        <c:axId val="36380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Hasil</a:t>
                </a:r>
                <a:r>
                  <a:rPr lang="en-US" sz="1200" baseline="0"/>
                  <a:t> Destilasi (ml)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0442679108363303E-2"/>
              <c:y val="0.3311491603121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505336"/>
        <c:crosses val="autoZero"/>
        <c:crossBetween val="between"/>
      </c:valAx>
      <c:valAx>
        <c:axId val="363807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Intensitas</a:t>
                </a:r>
                <a:r>
                  <a:rPr lang="en-US" sz="1200" baseline="0"/>
                  <a:t> Cahaya Matahri (kLux)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08040"/>
        <c:crosses val="max"/>
        <c:crossBetween val="between"/>
      </c:valAx>
      <c:catAx>
        <c:axId val="363808040"/>
        <c:scaling>
          <c:orientation val="minMax"/>
        </c:scaling>
        <c:delete val="1"/>
        <c:axPos val="b"/>
        <c:majorTickMark val="out"/>
        <c:minorTickMark val="none"/>
        <c:tickLblPos val="nextTo"/>
        <c:crossAx val="363807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Hubungan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Intensitas Cahaya Matahari Terhadap Hasil Destilasi Pada Siang Hari</a:t>
            </a:r>
          </a:p>
          <a:p>
            <a:pPr>
              <a:defRPr/>
            </a:pP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(7 Kg PCM)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665486073772677"/>
          <c:y val="2.4829298572315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2770990035111"/>
          <c:y val="0.14811126262848429"/>
          <c:w val="0.79906429760231845"/>
          <c:h val="0.69084747088178211"/>
        </c:manualLayout>
      </c:layout>
      <c:barChart>
        <c:barDir val="col"/>
        <c:grouping val="clustered"/>
        <c:varyColors val="0"/>
        <c:ser>
          <c:idx val="0"/>
          <c:order val="0"/>
          <c:tx>
            <c:v>7 kg PCM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Destilat'!$S$8:$S$18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6.666666666666667</c:v>
                </c:pt>
                <c:pt idx="9">
                  <c:v>60</c:v>
                </c:pt>
                <c:pt idx="10">
                  <c:v>163.33333333333334</c:v>
                </c:pt>
              </c:numCache>
            </c:numRef>
          </c:val>
        </c:ser>
        <c:ser>
          <c:idx val="1"/>
          <c:order val="1"/>
          <c:tx>
            <c:v>NON PCM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Destilat'!$S$33:$S$43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13.333333333333334</c:v>
                </c:pt>
                <c:pt idx="9">
                  <c:v>90</c:v>
                </c:pt>
                <c:pt idx="10">
                  <c:v>236.66666666666666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267768"/>
        <c:axId val="363268152"/>
      </c:barChart>
      <c:lineChart>
        <c:grouping val="standard"/>
        <c:varyColors val="0"/>
        <c:ser>
          <c:idx val="2"/>
          <c:order val="2"/>
          <c:tx>
            <c:v>kLux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'Intensitas cahaya matahari(jam)'!$C$3:$C$13</c:f>
              <c:numCache>
                <c:formatCode>General</c:formatCode>
                <c:ptCount val="11"/>
                <c:pt idx="0">
                  <c:v>6.5844433333333336</c:v>
                </c:pt>
                <c:pt idx="1">
                  <c:v>27.32972333333333</c:v>
                </c:pt>
                <c:pt idx="2">
                  <c:v>47.632220000000004</c:v>
                </c:pt>
                <c:pt idx="3">
                  <c:v>54.612499999999997</c:v>
                </c:pt>
                <c:pt idx="4">
                  <c:v>54.612499999999997</c:v>
                </c:pt>
                <c:pt idx="5">
                  <c:v>54.612499999999997</c:v>
                </c:pt>
                <c:pt idx="6">
                  <c:v>44.233889999999995</c:v>
                </c:pt>
                <c:pt idx="7">
                  <c:v>34.674999999999997</c:v>
                </c:pt>
                <c:pt idx="8">
                  <c:v>29.233333333333331</c:v>
                </c:pt>
                <c:pt idx="9">
                  <c:v>30.779720000000001</c:v>
                </c:pt>
                <c:pt idx="10">
                  <c:v>12.116666666666665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85320"/>
        <c:axId val="363268536"/>
      </c:lineChart>
      <c:catAx>
        <c:axId val="363267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Waktu</a:t>
                </a:r>
                <a:r>
                  <a:rPr lang="en-US" sz="1200" b="1" baseline="0"/>
                  <a:t> (Jam)</a:t>
                </a:r>
                <a:endParaRPr lang="en-US" sz="12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68152"/>
        <c:crosses val="autoZero"/>
        <c:auto val="1"/>
        <c:lblAlgn val="ctr"/>
        <c:lblOffset val="100"/>
        <c:noMultiLvlLbl val="0"/>
      </c:catAx>
      <c:valAx>
        <c:axId val="36326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Hasil</a:t>
                </a:r>
                <a:r>
                  <a:rPr lang="en-US" sz="1200" baseline="0"/>
                  <a:t> Destilasi (ml)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0442679108363303E-2"/>
              <c:y val="0.3311491603121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67768"/>
        <c:crosses val="autoZero"/>
        <c:crossBetween val="between"/>
      </c:valAx>
      <c:valAx>
        <c:axId val="3632685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Intensitas</a:t>
                </a:r>
                <a:r>
                  <a:rPr lang="en-US" sz="1200" baseline="0"/>
                  <a:t> Cahaya Matahri (kLux)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85320"/>
        <c:crosses val="max"/>
        <c:crossBetween val="between"/>
      </c:valAx>
      <c:catAx>
        <c:axId val="363285320"/>
        <c:scaling>
          <c:orientation val="minMax"/>
        </c:scaling>
        <c:delete val="1"/>
        <c:axPos val="b"/>
        <c:majorTickMark val="out"/>
        <c:minorTickMark val="none"/>
        <c:tickLblPos val="nextTo"/>
        <c:crossAx val="363268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Hubungan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Intensitas Cahaya Matahari Terhadap Hasil Destilasi Pada Siang Hari</a:t>
            </a:r>
          </a:p>
          <a:p>
            <a:pPr>
              <a:defRPr/>
            </a:pP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(8 Kg PCM)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665486073772677"/>
          <c:y val="2.4829298572315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2770990035111"/>
          <c:y val="0.14811126262848429"/>
          <c:w val="0.79906429760231845"/>
          <c:h val="0.69084747088178211"/>
        </c:manualLayout>
      </c:layout>
      <c:barChart>
        <c:barDir val="col"/>
        <c:grouping val="clustered"/>
        <c:varyColors val="0"/>
        <c:ser>
          <c:idx val="0"/>
          <c:order val="0"/>
          <c:tx>
            <c:v>8 kg PCM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Destilat'!$T$8:$T$18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6.666666666666667</c:v>
                </c:pt>
                <c:pt idx="9">
                  <c:v>50</c:v>
                </c:pt>
                <c:pt idx="10">
                  <c:v>120</c:v>
                </c:pt>
              </c:numCache>
            </c:numRef>
          </c:val>
        </c:ser>
        <c:ser>
          <c:idx val="1"/>
          <c:order val="1"/>
          <c:tx>
            <c:v>NON PCM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Destilat'!$T$33:$T$43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90</c:v>
                </c:pt>
                <c:pt idx="10">
                  <c:v>193.33333333333334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360304"/>
        <c:axId val="363396128"/>
      </c:barChart>
      <c:lineChart>
        <c:grouping val="standard"/>
        <c:varyColors val="0"/>
        <c:ser>
          <c:idx val="2"/>
          <c:order val="2"/>
          <c:tx>
            <c:v>kLux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'Intensitas cahaya matahari(jam)'!$D$3:$D$13</c:f>
              <c:numCache>
                <c:formatCode>General</c:formatCode>
                <c:ptCount val="11"/>
                <c:pt idx="0">
                  <c:v>10.692686666666667</c:v>
                </c:pt>
                <c:pt idx="1">
                  <c:v>29.370416666666667</c:v>
                </c:pt>
                <c:pt idx="2">
                  <c:v>41.682823333333332</c:v>
                </c:pt>
                <c:pt idx="3">
                  <c:v>46.611276666666669</c:v>
                </c:pt>
                <c:pt idx="4">
                  <c:v>44.354626666666668</c:v>
                </c:pt>
                <c:pt idx="5">
                  <c:v>52.637450000000001</c:v>
                </c:pt>
                <c:pt idx="6">
                  <c:v>50.545410000000004</c:v>
                </c:pt>
                <c:pt idx="7">
                  <c:v>48.783299999999997</c:v>
                </c:pt>
                <c:pt idx="8">
                  <c:v>42.709466666666671</c:v>
                </c:pt>
                <c:pt idx="9">
                  <c:v>21.870369999999991</c:v>
                </c:pt>
                <c:pt idx="10">
                  <c:v>9.0193133333333328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96912"/>
        <c:axId val="363394168"/>
      </c:lineChart>
      <c:catAx>
        <c:axId val="36336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Waktu</a:t>
                </a:r>
                <a:r>
                  <a:rPr lang="en-US" sz="1200" b="1" baseline="0"/>
                  <a:t> (Jam)</a:t>
                </a:r>
                <a:endParaRPr lang="en-US" sz="12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96128"/>
        <c:crosses val="autoZero"/>
        <c:auto val="1"/>
        <c:lblAlgn val="ctr"/>
        <c:lblOffset val="100"/>
        <c:noMultiLvlLbl val="0"/>
      </c:catAx>
      <c:valAx>
        <c:axId val="36339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Hasil</a:t>
                </a:r>
                <a:r>
                  <a:rPr lang="en-US" sz="1200" baseline="0"/>
                  <a:t> Destilasi (ml)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0442679108363303E-2"/>
              <c:y val="0.3311491603121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60304"/>
        <c:crosses val="autoZero"/>
        <c:crossBetween val="between"/>
      </c:valAx>
      <c:valAx>
        <c:axId val="3633941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Intensitas</a:t>
                </a:r>
                <a:r>
                  <a:rPr lang="en-US" sz="1200" baseline="0"/>
                  <a:t> Cahaya Matahri (kLux)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96912"/>
        <c:crosses val="max"/>
        <c:crossBetween val="between"/>
      </c:valAx>
      <c:catAx>
        <c:axId val="36339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363394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Hubungan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Intensitas Cahaya Matahari Terhadap Hasil Destilasi Pada Siang Hari</a:t>
            </a:r>
          </a:p>
          <a:p>
            <a:pPr>
              <a:defRPr/>
            </a:pP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(9 Kg PCM)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665486073772677"/>
          <c:y val="2.4829298572315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2770990035111"/>
          <c:y val="0.14811126262848429"/>
          <c:w val="0.79906429760231845"/>
          <c:h val="0.69084747088178211"/>
        </c:manualLayout>
      </c:layout>
      <c:barChart>
        <c:barDir val="col"/>
        <c:grouping val="clustered"/>
        <c:varyColors val="0"/>
        <c:ser>
          <c:idx val="0"/>
          <c:order val="0"/>
          <c:tx>
            <c:v>9 kg PCM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Destilat'!$U$8:$U$18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23.333333333333332</c:v>
                </c:pt>
                <c:pt idx="9">
                  <c:v>53.333333333333336</c:v>
                </c:pt>
                <c:pt idx="10">
                  <c:v>123.33333333333333</c:v>
                </c:pt>
              </c:numCache>
            </c:numRef>
          </c:val>
        </c:ser>
        <c:ser>
          <c:idx val="1"/>
          <c:order val="1"/>
          <c:tx>
            <c:v>NON PCM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Destilat'!$U$33:$U$43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36.666666666666664</c:v>
                </c:pt>
                <c:pt idx="9">
                  <c:v>100</c:v>
                </c:pt>
                <c:pt idx="10">
                  <c:v>236.66666666666666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394560"/>
        <c:axId val="363397304"/>
      </c:barChart>
      <c:lineChart>
        <c:grouping val="standard"/>
        <c:varyColors val="0"/>
        <c:ser>
          <c:idx val="2"/>
          <c:order val="2"/>
          <c:tx>
            <c:v>kLux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'Intensitas cahaya matahari(jam)'!$E$3:$E$13</c:f>
              <c:numCache>
                <c:formatCode>General</c:formatCode>
                <c:ptCount val="11"/>
                <c:pt idx="0">
                  <c:v>8.8791100000000007</c:v>
                </c:pt>
                <c:pt idx="1">
                  <c:v>24.032443333333333</c:v>
                </c:pt>
                <c:pt idx="2">
                  <c:v>44.866113333333331</c:v>
                </c:pt>
                <c:pt idx="3">
                  <c:v>52.481333333333339</c:v>
                </c:pt>
                <c:pt idx="4">
                  <c:v>54.612499999999997</c:v>
                </c:pt>
                <c:pt idx="5">
                  <c:v>54.612499999999997</c:v>
                </c:pt>
                <c:pt idx="6">
                  <c:v>46.497889999999991</c:v>
                </c:pt>
                <c:pt idx="7">
                  <c:v>49.754856666666669</c:v>
                </c:pt>
                <c:pt idx="8">
                  <c:v>37.440719999999999</c:v>
                </c:pt>
                <c:pt idx="9">
                  <c:v>27.452866666666669</c:v>
                </c:pt>
                <c:pt idx="10">
                  <c:v>10.768376666666665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93776"/>
        <c:axId val="363395344"/>
      </c:lineChart>
      <c:catAx>
        <c:axId val="363394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Waktu</a:t>
                </a:r>
                <a:r>
                  <a:rPr lang="en-US" sz="1200" b="1" baseline="0"/>
                  <a:t> (Jam)</a:t>
                </a:r>
                <a:endParaRPr lang="en-US" sz="12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97304"/>
        <c:crosses val="autoZero"/>
        <c:auto val="1"/>
        <c:lblAlgn val="ctr"/>
        <c:lblOffset val="100"/>
        <c:noMultiLvlLbl val="0"/>
      </c:catAx>
      <c:valAx>
        <c:axId val="36339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Hasil</a:t>
                </a:r>
                <a:r>
                  <a:rPr lang="en-US" sz="1200" baseline="0"/>
                  <a:t> Destilasi (ml)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0442679108363303E-2"/>
              <c:y val="0.3311491603121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94560"/>
        <c:crosses val="autoZero"/>
        <c:crossBetween val="between"/>
      </c:valAx>
      <c:valAx>
        <c:axId val="3633953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Intensitas</a:t>
                </a:r>
                <a:r>
                  <a:rPr lang="en-US" sz="1200" baseline="0"/>
                  <a:t> Cahaya Matahri (kLux)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93776"/>
        <c:crosses val="max"/>
        <c:crossBetween val="between"/>
      </c:valAx>
      <c:catAx>
        <c:axId val="36339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3395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Hubungan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Intensitas Cahaya Matahari Terhadap Hasil Destilasi Pada Siang Hari</a:t>
            </a:r>
          </a:p>
          <a:p>
            <a:pPr>
              <a:defRPr/>
            </a:pP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(10 Kg PCM)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665486073772677"/>
          <c:y val="2.4829298572315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2770990035111"/>
          <c:y val="0.14811126262848429"/>
          <c:w val="0.79906429760231845"/>
          <c:h val="0.69084747088178211"/>
        </c:manualLayout>
      </c:layout>
      <c:barChart>
        <c:barDir val="col"/>
        <c:grouping val="clustered"/>
        <c:varyColors val="0"/>
        <c:ser>
          <c:idx val="0"/>
          <c:order val="0"/>
          <c:tx>
            <c:v>10 kg PCM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Destilat'!$V$8:$V$18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26.666666666666668</c:v>
                </c:pt>
                <c:pt idx="10">
                  <c:v>76.666666666666671</c:v>
                </c:pt>
              </c:numCache>
            </c:numRef>
          </c:val>
        </c:ser>
        <c:ser>
          <c:idx val="1"/>
          <c:order val="1"/>
          <c:tx>
            <c:v>NON PCM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'Hasil Destilat'!$B$8:$B$18</c:f>
              <c:numCache>
                <c:formatCode>h:mm;@</c:formatCode>
                <c:ptCount val="11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</c:numCache>
            </c:numRef>
          </c:cat>
          <c:val>
            <c:numRef>
              <c:f>'Hasil Destilat'!$V$33:$V$43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</c:v>
                </c:pt>
                <c:pt idx="9">
                  <c:v>103.33333333333333</c:v>
                </c:pt>
                <c:pt idx="10">
                  <c:v>193.33333333333334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395736"/>
        <c:axId val="363922232"/>
      </c:barChart>
      <c:lineChart>
        <c:grouping val="standard"/>
        <c:varyColors val="0"/>
        <c:ser>
          <c:idx val="2"/>
          <c:order val="2"/>
          <c:tx>
            <c:v>kLux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'Intensitas cahaya matahari(jam)'!$F$3:$F$13</c:f>
              <c:numCache>
                <c:formatCode>General</c:formatCode>
                <c:ptCount val="11"/>
                <c:pt idx="0">
                  <c:v>9.5666600000000024</c:v>
                </c:pt>
                <c:pt idx="1">
                  <c:v>21.44272333333334</c:v>
                </c:pt>
                <c:pt idx="2">
                  <c:v>40.096386666666668</c:v>
                </c:pt>
                <c:pt idx="3">
                  <c:v>52.479469999999999</c:v>
                </c:pt>
                <c:pt idx="4">
                  <c:v>50.585926666666666</c:v>
                </c:pt>
                <c:pt idx="5">
                  <c:v>50.710666666666661</c:v>
                </c:pt>
                <c:pt idx="6">
                  <c:v>54.612499999999997</c:v>
                </c:pt>
                <c:pt idx="7">
                  <c:v>49.993333333333332</c:v>
                </c:pt>
                <c:pt idx="8">
                  <c:v>38.403090000000006</c:v>
                </c:pt>
                <c:pt idx="9">
                  <c:v>27.235893333333337</c:v>
                </c:pt>
                <c:pt idx="10">
                  <c:v>9.5924499999999995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924584"/>
        <c:axId val="363922624"/>
      </c:lineChart>
      <c:catAx>
        <c:axId val="363395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Waktu</a:t>
                </a:r>
                <a:r>
                  <a:rPr lang="en-US" sz="1200" b="1" baseline="0"/>
                  <a:t> (Jam)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2232"/>
        <c:crosses val="autoZero"/>
        <c:auto val="1"/>
        <c:lblAlgn val="ctr"/>
        <c:lblOffset val="100"/>
        <c:noMultiLvlLbl val="0"/>
      </c:catAx>
      <c:valAx>
        <c:axId val="36392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Hasil</a:t>
                </a:r>
                <a:r>
                  <a:rPr lang="en-US" sz="1200" baseline="0"/>
                  <a:t> Destilasi (ml)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0442679108363303E-2"/>
              <c:y val="0.3311491603121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95736"/>
        <c:crosses val="autoZero"/>
        <c:crossBetween val="between"/>
      </c:valAx>
      <c:valAx>
        <c:axId val="363922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Intensitas</a:t>
                </a:r>
                <a:r>
                  <a:rPr lang="en-US" sz="1200" baseline="0"/>
                  <a:t> Cahaya Matahri (kLux)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4584"/>
        <c:crosses val="max"/>
        <c:crossBetween val="between"/>
      </c:valAx>
      <c:catAx>
        <c:axId val="363924584"/>
        <c:scaling>
          <c:orientation val="minMax"/>
        </c:scaling>
        <c:delete val="1"/>
        <c:axPos val="b"/>
        <c:majorTickMark val="out"/>
        <c:minorTickMark val="none"/>
        <c:tickLblPos val="nextTo"/>
        <c:crossAx val="363922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Perbandingan Volume Destilat PCM dan NON PCM </a:t>
            </a:r>
            <a:endParaRPr lang="en-US" sz="1600" b="1">
              <a:effectLst/>
            </a:endParaRPr>
          </a:p>
          <a:p>
            <a:pPr>
              <a:defRPr sz="1600" b="1"/>
            </a:pPr>
            <a:r>
              <a:rPr lang="en-US" sz="1600" b="1" i="0" baseline="0">
                <a:effectLst/>
              </a:rPr>
              <a:t>Terhadap Intensitas Cahaya Matahari</a:t>
            </a:r>
            <a:endParaRPr lang="en-US" sz="16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6841400476343"/>
          <c:y val="0.12919480225097305"/>
          <c:w val="0.85121755391854848"/>
          <c:h val="0.71549108827633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'Hasil Destilat'!$C$53</c:f>
              <c:strCache>
                <c:ptCount val="1"/>
                <c:pt idx="0">
                  <c:v>PCM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'Hasil Destilat'!$B$54:$B$58</c:f>
              <c:strCache>
                <c:ptCount val="5"/>
                <c:pt idx="0">
                  <c:v>6 kg</c:v>
                </c:pt>
                <c:pt idx="1">
                  <c:v>7 kg</c:v>
                </c:pt>
                <c:pt idx="2">
                  <c:v>8 kg</c:v>
                </c:pt>
                <c:pt idx="3">
                  <c:v>9 kg</c:v>
                </c:pt>
                <c:pt idx="4">
                  <c:v>10 kg</c:v>
                </c:pt>
              </c:strCache>
            </c:strRef>
          </c:cat>
          <c:val>
            <c:numRef>
              <c:f>'Hasil Destilat'!$C$54:$C$58</c:f>
              <c:numCache>
                <c:formatCode>0.00</c:formatCode>
                <c:ptCount val="5"/>
                <c:pt idx="0">
                  <c:v>1136.6666666666667</c:v>
                </c:pt>
                <c:pt idx="1">
                  <c:v>1183.3333333333333</c:v>
                </c:pt>
                <c:pt idx="2">
                  <c:v>1220</c:v>
                </c:pt>
                <c:pt idx="3">
                  <c:v>1353.3333333333333</c:v>
                </c:pt>
                <c:pt idx="4">
                  <c:v>1086.6666666666667</c:v>
                </c:pt>
              </c:numCache>
            </c:numRef>
          </c:val>
        </c:ser>
        <c:ser>
          <c:idx val="1"/>
          <c:order val="1"/>
          <c:tx>
            <c:strRef>
              <c:f>'Hasil Destilat'!$D$53</c:f>
              <c:strCache>
                <c:ptCount val="1"/>
                <c:pt idx="0">
                  <c:v>NON PCM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'Hasil Destilat'!$B$54:$B$58</c:f>
              <c:strCache>
                <c:ptCount val="5"/>
                <c:pt idx="0">
                  <c:v>6 kg</c:v>
                </c:pt>
                <c:pt idx="1">
                  <c:v>7 kg</c:v>
                </c:pt>
                <c:pt idx="2">
                  <c:v>8 kg</c:v>
                </c:pt>
                <c:pt idx="3">
                  <c:v>9 kg</c:v>
                </c:pt>
                <c:pt idx="4">
                  <c:v>10 kg</c:v>
                </c:pt>
              </c:strCache>
            </c:strRef>
          </c:cat>
          <c:val>
            <c:numRef>
              <c:f>'Hasil Destilat'!$D$54:$D$58</c:f>
              <c:numCache>
                <c:formatCode>General</c:formatCode>
                <c:ptCount val="5"/>
                <c:pt idx="0">
                  <c:v>1026.6666666666667</c:v>
                </c:pt>
                <c:pt idx="1">
                  <c:v>1023.3333333333334</c:v>
                </c:pt>
                <c:pt idx="2">
                  <c:v>1053.3333333333333</c:v>
                </c:pt>
                <c:pt idx="3">
                  <c:v>1146.6666666666667</c:v>
                </c:pt>
                <c:pt idx="4">
                  <c:v>1053.3333333333333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3923800"/>
        <c:axId val="363920664"/>
      </c:barChart>
      <c:lineChart>
        <c:grouping val="standard"/>
        <c:varyColors val="0"/>
        <c:ser>
          <c:idx val="3"/>
          <c:order val="2"/>
          <c:tx>
            <c:v>Persentase Kenaikan (%)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1694810027479826E-3"/>
                  <c:y val="-4.4670048380827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69481002748047E-3"/>
                  <c:y val="-4.0947544349092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863670192360294E-3"/>
                  <c:y val="-3.3502536285620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675126814281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1863670192360294E-3"/>
                  <c:y val="-4.839255241256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'Hasil Destilat'!$F$54:$F$58</c:f>
              <c:numCache>
                <c:formatCode>0.00</c:formatCode>
                <c:ptCount val="5"/>
                <c:pt idx="0">
                  <c:v>10.71</c:v>
                </c:pt>
                <c:pt idx="1">
                  <c:v>15.63</c:v>
                </c:pt>
                <c:pt idx="2">
                  <c:v>16.93</c:v>
                </c:pt>
                <c:pt idx="3">
                  <c:v>18.023255813953472</c:v>
                </c:pt>
                <c:pt idx="4">
                  <c:v>3.1645569620253311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3919880"/>
        <c:axId val="363924192"/>
      </c:lineChart>
      <c:scatterChart>
        <c:scatterStyle val="lineMarker"/>
        <c:varyColors val="0"/>
        <c:ser>
          <c:idx val="2"/>
          <c:order val="3"/>
          <c:tx>
            <c:v>Intensitas Cahaya (kLux)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6"/>
            <c:spPr>
              <a:solidFill>
                <a:srgbClr val="FFFF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'Hasil Destilat'!$E$54:$E$58</c:f>
              <c:numCache>
                <c:formatCode>0.000</c:formatCode>
                <c:ptCount val="5"/>
                <c:pt idx="0">
                  <c:v>40.363827388888843</c:v>
                </c:pt>
                <c:pt idx="1">
                  <c:v>40.15492716666661</c:v>
                </c:pt>
                <c:pt idx="2">
                  <c:v>39.088713116666682</c:v>
                </c:pt>
                <c:pt idx="3">
                  <c:v>40.938966094444396</c:v>
                </c:pt>
                <c:pt idx="4">
                  <c:v>39.929822761111069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919880"/>
        <c:axId val="363924192"/>
      </c:scatterChart>
      <c:catAx>
        <c:axId val="36392380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3920664"/>
        <c:crosses val="autoZero"/>
        <c:auto val="1"/>
        <c:lblAlgn val="ctr"/>
        <c:lblOffset val="100"/>
        <c:noMultiLvlLbl val="0"/>
      </c:catAx>
      <c:valAx>
        <c:axId val="36392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</a:t>
                </a:r>
                <a:r>
                  <a:rPr lang="en-US" baseline="0"/>
                  <a:t> </a:t>
                </a:r>
                <a:r>
                  <a:rPr lang="en-US"/>
                  <a:t>Destliasi (ml)</a:t>
                </a:r>
              </a:p>
            </c:rich>
          </c:tx>
          <c:layout>
            <c:manualLayout>
              <c:xMode val="edge"/>
              <c:yMode val="edge"/>
              <c:x val="1.6615404805001972E-2"/>
              <c:y val="0.39692390211150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3800"/>
        <c:crosses val="autoZero"/>
        <c:crossBetween val="between"/>
      </c:valAx>
      <c:valAx>
        <c:axId val="363924192"/>
        <c:scaling>
          <c:orientation val="minMax"/>
          <c:max val="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19880"/>
        <c:crosses val="max"/>
        <c:crossBetween val="between"/>
      </c:valAx>
      <c:catAx>
        <c:axId val="363919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924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'Efisiensi Destilasi'!$A$11:$A$15</c:f>
              <c:strCache>
                <c:ptCount val="5"/>
                <c:pt idx="0">
                  <c:v>6 kg</c:v>
                </c:pt>
                <c:pt idx="1">
                  <c:v>7 kg</c:v>
                </c:pt>
                <c:pt idx="2">
                  <c:v>8 kg</c:v>
                </c:pt>
                <c:pt idx="3">
                  <c:v>9 kg</c:v>
                </c:pt>
                <c:pt idx="4">
                  <c:v>10 kg</c:v>
                </c:pt>
              </c:strCache>
            </c:strRef>
          </c:cat>
          <c:val>
            <c:numRef>
              <c:f>'Efisiensi Destilasi'!$B$11:$B$15</c:f>
              <c:numCache>
                <c:formatCode>0.00</c:formatCode>
                <c:ptCount val="5"/>
                <c:pt idx="0">
                  <c:v>45.893333333333338</c:v>
                </c:pt>
                <c:pt idx="1">
                  <c:v>47.99666666666667</c:v>
                </c:pt>
                <c:pt idx="2">
                  <c:v>51.47</c:v>
                </c:pt>
                <c:pt idx="3">
                  <c:v>53.85</c:v>
                </c:pt>
                <c:pt idx="4">
                  <c:v>44.313333333333333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'Efisiensi Destilasi'!$A$11:$A$15</c:f>
              <c:strCache>
                <c:ptCount val="5"/>
                <c:pt idx="0">
                  <c:v>6 kg</c:v>
                </c:pt>
                <c:pt idx="1">
                  <c:v>7 kg</c:v>
                </c:pt>
                <c:pt idx="2">
                  <c:v>8 kg</c:v>
                </c:pt>
                <c:pt idx="3">
                  <c:v>9 kg</c:v>
                </c:pt>
                <c:pt idx="4">
                  <c:v>10 kg</c:v>
                </c:pt>
              </c:strCache>
            </c:strRef>
          </c:cat>
          <c:val>
            <c:numRef>
              <c:f>'Efisiensi Destilasi'!$C$11:$C$15</c:f>
              <c:numCache>
                <c:formatCode>0.00</c:formatCode>
                <c:ptCount val="5"/>
                <c:pt idx="0">
                  <c:v>41.400000000000006</c:v>
                </c:pt>
                <c:pt idx="1">
                  <c:v>41.373333333333335</c:v>
                </c:pt>
                <c:pt idx="2">
                  <c:v>43.470000000000006</c:v>
                </c:pt>
                <c:pt idx="3">
                  <c:v>45.466666666666661</c:v>
                </c:pt>
                <c:pt idx="4">
                  <c:v>42.936666666666667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3016"/>
        <c:axId val="363923408"/>
      </c:barChart>
      <c:catAx>
        <c:axId val="36392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3408"/>
        <c:crosses val="autoZero"/>
        <c:auto val="1"/>
        <c:lblAlgn val="ctr"/>
        <c:lblOffset val="100"/>
        <c:noMultiLvlLbl val="0"/>
      </c:catAx>
      <c:valAx>
        <c:axId val="36392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247651</xdr:colOff>
      <xdr:row>3</xdr:row>
      <xdr:rowOff>171450</xdr:rowOff>
    </xdr:from>
    <xdr:to>
      <xdr:col>35</xdr:col>
      <xdr:colOff>238125</xdr:colOff>
      <xdr:row>28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259773</xdr:colOff>
      <xdr:row>30</xdr:row>
      <xdr:rowOff>138546</xdr:rowOff>
    </xdr:from>
    <xdr:to>
      <xdr:col>35</xdr:col>
      <xdr:colOff>250247</xdr:colOff>
      <xdr:row>55</xdr:row>
      <xdr:rowOff>144607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311727</xdr:colOff>
      <xdr:row>57</xdr:row>
      <xdr:rowOff>69273</xdr:rowOff>
    </xdr:from>
    <xdr:to>
      <xdr:col>35</xdr:col>
      <xdr:colOff>302201</xdr:colOff>
      <xdr:row>84</xdr:row>
      <xdr:rowOff>40698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329045</xdr:colOff>
      <xdr:row>86</xdr:row>
      <xdr:rowOff>0</xdr:rowOff>
    </xdr:from>
    <xdr:to>
      <xdr:col>35</xdr:col>
      <xdr:colOff>319519</xdr:colOff>
      <xdr:row>112</xdr:row>
      <xdr:rowOff>161925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363682</xdr:colOff>
      <xdr:row>114</xdr:row>
      <xdr:rowOff>155864</xdr:rowOff>
    </xdr:from>
    <xdr:to>
      <xdr:col>35</xdr:col>
      <xdr:colOff>354156</xdr:colOff>
      <xdr:row>141</xdr:row>
      <xdr:rowOff>127289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488985</xdr:colOff>
      <xdr:row>60</xdr:row>
      <xdr:rowOff>51953</xdr:rowOff>
    </xdr:from>
    <xdr:to>
      <xdr:col>21</xdr:col>
      <xdr:colOff>692727</xdr:colOff>
      <xdr:row>95</xdr:row>
      <xdr:rowOff>103909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9</xdr:row>
      <xdr:rowOff>25400</xdr:rowOff>
    </xdr:from>
    <xdr:to>
      <xdr:col>13</xdr:col>
      <xdr:colOff>365125</xdr:colOff>
      <xdr:row>23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58"/>
  <sheetViews>
    <sheetView tabSelected="1" topLeftCell="A3" zoomScale="40" zoomScaleNormal="40" workbookViewId="0">
      <selection activeCell="F57" sqref="F57"/>
    </sheetView>
  </sheetViews>
  <sheetFormatPr defaultRowHeight="15" x14ac:dyDescent="0.25"/>
  <cols>
    <col min="2" max="2" width="15.140625" customWidth="1"/>
    <col min="4" max="4" width="12.140625" customWidth="1"/>
    <col min="18" max="18" width="11.7109375" customWidth="1"/>
    <col min="19" max="19" width="12.28515625" customWidth="1"/>
    <col min="20" max="20" width="14.5703125" customWidth="1"/>
    <col min="21" max="22" width="12" customWidth="1"/>
    <col min="24" max="24" width="17.7109375" customWidth="1"/>
  </cols>
  <sheetData>
    <row r="3" spans="2:23" ht="15.75" thickBot="1" x14ac:dyDescent="0.3"/>
    <row r="4" spans="2:23" ht="15" customHeight="1" x14ac:dyDescent="0.25">
      <c r="B4" s="114" t="s">
        <v>14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6"/>
    </row>
    <row r="5" spans="2:23" ht="15.75" thickBot="1" x14ac:dyDescent="0.3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3" ht="18.75" x14ac:dyDescent="0.3">
      <c r="B6" s="137" t="s">
        <v>16</v>
      </c>
      <c r="C6" s="138" t="s">
        <v>1</v>
      </c>
      <c r="D6" s="139"/>
      <c r="E6" s="140"/>
      <c r="F6" s="141" t="s">
        <v>2</v>
      </c>
      <c r="G6" s="142"/>
      <c r="H6" s="143"/>
      <c r="I6" s="144" t="s">
        <v>3</v>
      </c>
      <c r="J6" s="145"/>
      <c r="K6" s="146"/>
      <c r="L6" s="132" t="s">
        <v>12</v>
      </c>
      <c r="M6" s="133"/>
      <c r="N6" s="133"/>
      <c r="O6" s="134" t="s">
        <v>13</v>
      </c>
      <c r="P6" s="135"/>
      <c r="Q6" s="136"/>
      <c r="R6" s="120" t="s">
        <v>4</v>
      </c>
      <c r="S6" s="121"/>
      <c r="T6" s="121"/>
      <c r="U6" s="121"/>
      <c r="V6" s="122"/>
      <c r="W6" s="1"/>
    </row>
    <row r="7" spans="2:23" ht="15.75" x14ac:dyDescent="0.25">
      <c r="B7" s="102"/>
      <c r="C7" s="2" t="s">
        <v>6</v>
      </c>
      <c r="D7" s="3" t="s">
        <v>7</v>
      </c>
      <c r="E7" s="4" t="s">
        <v>8</v>
      </c>
      <c r="F7" s="5" t="s">
        <v>6</v>
      </c>
      <c r="G7" s="6" t="s">
        <v>7</v>
      </c>
      <c r="H7" s="7" t="s">
        <v>8</v>
      </c>
      <c r="I7" s="8" t="s">
        <v>6</v>
      </c>
      <c r="J7" s="9" t="s">
        <v>7</v>
      </c>
      <c r="K7" s="10" t="s">
        <v>8</v>
      </c>
      <c r="L7" s="44" t="s">
        <v>6</v>
      </c>
      <c r="M7" s="38" t="s">
        <v>7</v>
      </c>
      <c r="N7" s="38" t="s">
        <v>8</v>
      </c>
      <c r="O7" s="55" t="s">
        <v>6</v>
      </c>
      <c r="P7" s="56" t="s">
        <v>7</v>
      </c>
      <c r="Q7" s="54" t="s">
        <v>8</v>
      </c>
      <c r="R7" s="64" t="s">
        <v>9</v>
      </c>
      <c r="S7" s="65" t="s">
        <v>2</v>
      </c>
      <c r="T7" s="66" t="s">
        <v>10</v>
      </c>
      <c r="U7" s="67" t="s">
        <v>12</v>
      </c>
      <c r="V7" s="63" t="s">
        <v>13</v>
      </c>
      <c r="W7" s="1"/>
    </row>
    <row r="8" spans="2:23" ht="15.75" x14ac:dyDescent="0.25">
      <c r="B8" s="11">
        <v>0.29166666666666669</v>
      </c>
      <c r="C8" s="12">
        <v>0</v>
      </c>
      <c r="D8" s="13">
        <v>0</v>
      </c>
      <c r="E8" s="14">
        <v>0</v>
      </c>
      <c r="F8" s="12">
        <v>0</v>
      </c>
      <c r="G8" s="13">
        <v>0</v>
      </c>
      <c r="H8" s="14">
        <v>0</v>
      </c>
      <c r="I8" s="12">
        <v>0</v>
      </c>
      <c r="J8" s="13">
        <v>0</v>
      </c>
      <c r="K8" s="13">
        <v>0</v>
      </c>
      <c r="L8" s="12">
        <v>0</v>
      </c>
      <c r="M8" s="13">
        <v>0</v>
      </c>
      <c r="N8" s="14">
        <v>0</v>
      </c>
      <c r="O8" s="12">
        <v>0</v>
      </c>
      <c r="P8" s="13">
        <v>0</v>
      </c>
      <c r="Q8" s="14">
        <v>0</v>
      </c>
      <c r="R8" s="29">
        <f t="shared" ref="R8:R19" si="0">AVERAGE(C8:E8)</f>
        <v>0</v>
      </c>
      <c r="S8" s="30">
        <f t="shared" ref="S8:S19" si="1">AVERAGE(F8:H8)</f>
        <v>0</v>
      </c>
      <c r="T8" s="30">
        <f t="shared" ref="T8:T19" si="2">AVERAGE(I8:K8)</f>
        <v>0</v>
      </c>
      <c r="U8" s="30">
        <f>AVERAGE(L8,M8,N8)</f>
        <v>0</v>
      </c>
      <c r="V8" s="31">
        <f>AVERAGE(O8,P8,Q8)</f>
        <v>0</v>
      </c>
      <c r="W8" s="1"/>
    </row>
    <row r="9" spans="2:23" ht="15.75" x14ac:dyDescent="0.25">
      <c r="B9" s="11">
        <v>0.33333333333333298</v>
      </c>
      <c r="C9" s="19">
        <v>0</v>
      </c>
      <c r="D9" s="18">
        <v>0</v>
      </c>
      <c r="E9" s="20">
        <v>0</v>
      </c>
      <c r="F9" s="19">
        <v>0</v>
      </c>
      <c r="G9" s="21">
        <v>0</v>
      </c>
      <c r="H9" s="20">
        <v>0</v>
      </c>
      <c r="I9" s="19">
        <v>0</v>
      </c>
      <c r="J9" s="18">
        <v>0</v>
      </c>
      <c r="K9" s="18">
        <v>0</v>
      </c>
      <c r="L9" s="19">
        <v>0</v>
      </c>
      <c r="M9" s="18">
        <v>0</v>
      </c>
      <c r="N9" s="20">
        <v>0</v>
      </c>
      <c r="O9" s="19">
        <v>0</v>
      </c>
      <c r="P9" s="18">
        <v>0</v>
      </c>
      <c r="Q9" s="20">
        <v>0</v>
      </c>
      <c r="R9" s="15">
        <f t="shared" si="0"/>
        <v>0</v>
      </c>
      <c r="S9" s="16">
        <f t="shared" si="1"/>
        <v>0</v>
      </c>
      <c r="T9" s="16">
        <f t="shared" si="2"/>
        <v>0</v>
      </c>
      <c r="U9" s="16">
        <f t="shared" ref="U9:U19" si="3">AVERAGE(L9,M9,N9)</f>
        <v>0</v>
      </c>
      <c r="V9" s="17">
        <f t="shared" ref="V9:V19" si="4">AVERAGE(O9,P9,Q9)</f>
        <v>0</v>
      </c>
      <c r="W9" s="1"/>
    </row>
    <row r="10" spans="2:23" ht="15.75" x14ac:dyDescent="0.25">
      <c r="B10" s="11">
        <v>0.375</v>
      </c>
      <c r="C10" s="19">
        <v>0</v>
      </c>
      <c r="D10" s="18">
        <v>0</v>
      </c>
      <c r="E10" s="20">
        <v>0</v>
      </c>
      <c r="F10" s="19">
        <v>0</v>
      </c>
      <c r="G10" s="21">
        <v>0</v>
      </c>
      <c r="H10" s="20">
        <v>0</v>
      </c>
      <c r="I10" s="19">
        <v>0</v>
      </c>
      <c r="J10" s="18">
        <v>0</v>
      </c>
      <c r="K10" s="18">
        <v>0</v>
      </c>
      <c r="L10" s="19">
        <v>0</v>
      </c>
      <c r="M10" s="18">
        <v>0</v>
      </c>
      <c r="N10" s="20">
        <v>0</v>
      </c>
      <c r="O10" s="19">
        <v>0</v>
      </c>
      <c r="P10" s="18">
        <v>0</v>
      </c>
      <c r="Q10" s="20">
        <v>0</v>
      </c>
      <c r="R10" s="15">
        <f t="shared" si="0"/>
        <v>0</v>
      </c>
      <c r="S10" s="16">
        <f t="shared" si="1"/>
        <v>0</v>
      </c>
      <c r="T10" s="16">
        <f t="shared" si="2"/>
        <v>0</v>
      </c>
      <c r="U10" s="16">
        <f t="shared" si="3"/>
        <v>0</v>
      </c>
      <c r="V10" s="17">
        <f t="shared" si="4"/>
        <v>0</v>
      </c>
      <c r="W10" s="1"/>
    </row>
    <row r="11" spans="2:23" ht="15.75" x14ac:dyDescent="0.25">
      <c r="B11" s="11">
        <v>0.41666666666666702</v>
      </c>
      <c r="C11" s="19">
        <v>0</v>
      </c>
      <c r="D11" s="18">
        <v>0</v>
      </c>
      <c r="E11" s="20">
        <v>0</v>
      </c>
      <c r="F11" s="19">
        <v>0</v>
      </c>
      <c r="G11" s="21">
        <v>0</v>
      </c>
      <c r="H11" s="20">
        <v>0</v>
      </c>
      <c r="I11" s="19">
        <v>0</v>
      </c>
      <c r="J11" s="18">
        <v>0</v>
      </c>
      <c r="K11" s="18">
        <v>0</v>
      </c>
      <c r="L11" s="19">
        <v>0</v>
      </c>
      <c r="M11" s="18">
        <v>0</v>
      </c>
      <c r="N11" s="20">
        <v>0</v>
      </c>
      <c r="O11" s="19">
        <v>0</v>
      </c>
      <c r="P11" s="18">
        <v>0</v>
      </c>
      <c r="Q11" s="20">
        <v>0</v>
      </c>
      <c r="R11" s="15">
        <f t="shared" si="0"/>
        <v>0</v>
      </c>
      <c r="S11" s="16">
        <f t="shared" si="1"/>
        <v>0</v>
      </c>
      <c r="T11" s="16">
        <f t="shared" si="2"/>
        <v>0</v>
      </c>
      <c r="U11" s="16">
        <f t="shared" si="3"/>
        <v>0</v>
      </c>
      <c r="V11" s="17">
        <f t="shared" si="4"/>
        <v>0</v>
      </c>
      <c r="W11" s="1"/>
    </row>
    <row r="12" spans="2:23" ht="15.75" x14ac:dyDescent="0.25">
      <c r="B12" s="11">
        <v>0.45833333333333298</v>
      </c>
      <c r="C12" s="19">
        <v>0</v>
      </c>
      <c r="D12" s="18">
        <v>0</v>
      </c>
      <c r="E12" s="20">
        <v>0</v>
      </c>
      <c r="F12" s="19">
        <v>0</v>
      </c>
      <c r="G12" s="21">
        <v>0</v>
      </c>
      <c r="H12" s="20">
        <v>0</v>
      </c>
      <c r="I12" s="19">
        <v>0</v>
      </c>
      <c r="J12" s="18">
        <v>0</v>
      </c>
      <c r="K12" s="18">
        <v>0</v>
      </c>
      <c r="L12" s="19">
        <v>0</v>
      </c>
      <c r="M12" s="18">
        <v>0</v>
      </c>
      <c r="N12" s="20">
        <v>0</v>
      </c>
      <c r="O12" s="19">
        <v>0</v>
      </c>
      <c r="P12" s="18">
        <v>0</v>
      </c>
      <c r="Q12" s="20">
        <v>0</v>
      </c>
      <c r="R12" s="15">
        <f t="shared" si="0"/>
        <v>0</v>
      </c>
      <c r="S12" s="16">
        <f t="shared" si="1"/>
        <v>0</v>
      </c>
      <c r="T12" s="16">
        <f t="shared" si="2"/>
        <v>0</v>
      </c>
      <c r="U12" s="16">
        <f t="shared" si="3"/>
        <v>0</v>
      </c>
      <c r="V12" s="17">
        <f t="shared" si="4"/>
        <v>0</v>
      </c>
      <c r="W12" s="1"/>
    </row>
    <row r="13" spans="2:23" ht="15.75" x14ac:dyDescent="0.25">
      <c r="B13" s="11">
        <v>0.5</v>
      </c>
      <c r="C13" s="19">
        <v>0</v>
      </c>
      <c r="D13" s="18">
        <v>0</v>
      </c>
      <c r="E13" s="20">
        <v>0</v>
      </c>
      <c r="F13" s="19">
        <v>0</v>
      </c>
      <c r="G13" s="21">
        <v>0</v>
      </c>
      <c r="H13" s="20">
        <v>0</v>
      </c>
      <c r="I13" s="19">
        <v>0</v>
      </c>
      <c r="J13" s="18">
        <v>0</v>
      </c>
      <c r="K13" s="18">
        <v>0</v>
      </c>
      <c r="L13" s="19">
        <v>0</v>
      </c>
      <c r="M13" s="18">
        <v>0</v>
      </c>
      <c r="N13" s="20">
        <v>0</v>
      </c>
      <c r="O13" s="19">
        <v>0</v>
      </c>
      <c r="P13" s="18">
        <v>0</v>
      </c>
      <c r="Q13" s="20">
        <v>0</v>
      </c>
      <c r="R13" s="15">
        <f t="shared" si="0"/>
        <v>0</v>
      </c>
      <c r="S13" s="16">
        <f t="shared" si="1"/>
        <v>0</v>
      </c>
      <c r="T13" s="16">
        <f t="shared" si="2"/>
        <v>0</v>
      </c>
      <c r="U13" s="16">
        <f t="shared" si="3"/>
        <v>0</v>
      </c>
      <c r="V13" s="17">
        <f t="shared" si="4"/>
        <v>0</v>
      </c>
      <c r="W13" s="1"/>
    </row>
    <row r="14" spans="2:23" ht="15.75" x14ac:dyDescent="0.25">
      <c r="B14" s="11">
        <v>0.54166666666666696</v>
      </c>
      <c r="C14" s="19">
        <v>0</v>
      </c>
      <c r="D14" s="18">
        <v>0</v>
      </c>
      <c r="E14" s="20">
        <v>0</v>
      </c>
      <c r="F14" s="19">
        <v>0</v>
      </c>
      <c r="G14" s="21">
        <v>0</v>
      </c>
      <c r="H14" s="20">
        <v>0</v>
      </c>
      <c r="I14" s="19">
        <v>0</v>
      </c>
      <c r="J14" s="18">
        <v>0</v>
      </c>
      <c r="K14" s="18">
        <v>0</v>
      </c>
      <c r="L14" s="19">
        <v>0</v>
      </c>
      <c r="M14" s="18">
        <v>0</v>
      </c>
      <c r="N14" s="20">
        <v>0</v>
      </c>
      <c r="O14" s="19">
        <v>0</v>
      </c>
      <c r="P14" s="18">
        <v>0</v>
      </c>
      <c r="Q14" s="20">
        <v>0</v>
      </c>
      <c r="R14" s="15">
        <f t="shared" si="0"/>
        <v>0</v>
      </c>
      <c r="S14" s="16">
        <f t="shared" si="1"/>
        <v>0</v>
      </c>
      <c r="T14" s="16">
        <f t="shared" si="2"/>
        <v>0</v>
      </c>
      <c r="U14" s="16">
        <f t="shared" si="3"/>
        <v>0</v>
      </c>
      <c r="V14" s="17">
        <f t="shared" si="4"/>
        <v>0</v>
      </c>
      <c r="W14" s="1"/>
    </row>
    <row r="15" spans="2:23" ht="15.75" x14ac:dyDescent="0.25">
      <c r="B15" s="11">
        <v>0.58333333333333304</v>
      </c>
      <c r="C15" s="19">
        <v>0</v>
      </c>
      <c r="D15" s="18">
        <v>0</v>
      </c>
      <c r="E15" s="20">
        <v>0</v>
      </c>
      <c r="F15" s="19">
        <v>0</v>
      </c>
      <c r="G15" s="21">
        <v>0</v>
      </c>
      <c r="H15" s="20">
        <v>0</v>
      </c>
      <c r="I15" s="19">
        <v>0</v>
      </c>
      <c r="J15" s="18">
        <v>0</v>
      </c>
      <c r="K15" s="18">
        <v>0</v>
      </c>
      <c r="L15" s="19">
        <v>0</v>
      </c>
      <c r="M15" s="18">
        <v>0</v>
      </c>
      <c r="N15" s="20">
        <v>0</v>
      </c>
      <c r="O15" s="19">
        <v>0</v>
      </c>
      <c r="P15" s="18">
        <v>0</v>
      </c>
      <c r="Q15" s="20">
        <v>0</v>
      </c>
      <c r="R15" s="15">
        <f t="shared" si="0"/>
        <v>0</v>
      </c>
      <c r="S15" s="16">
        <f t="shared" si="1"/>
        <v>0</v>
      </c>
      <c r="T15" s="16">
        <f t="shared" si="2"/>
        <v>0</v>
      </c>
      <c r="U15" s="16">
        <f t="shared" si="3"/>
        <v>0</v>
      </c>
      <c r="V15" s="17">
        <f t="shared" si="4"/>
        <v>0</v>
      </c>
      <c r="W15" s="1"/>
    </row>
    <row r="16" spans="2:23" ht="15.75" x14ac:dyDescent="0.25">
      <c r="B16" s="11">
        <v>0.624999999999997</v>
      </c>
      <c r="C16" s="19">
        <v>0</v>
      </c>
      <c r="D16" s="18">
        <v>10</v>
      </c>
      <c r="E16" s="20">
        <v>0</v>
      </c>
      <c r="F16" s="19">
        <v>0</v>
      </c>
      <c r="G16" s="21">
        <v>0</v>
      </c>
      <c r="H16" s="20">
        <v>20</v>
      </c>
      <c r="I16" s="19">
        <v>0</v>
      </c>
      <c r="J16" s="18">
        <v>0</v>
      </c>
      <c r="K16" s="18">
        <v>20</v>
      </c>
      <c r="L16" s="19">
        <v>20</v>
      </c>
      <c r="M16" s="18">
        <v>50</v>
      </c>
      <c r="N16" s="20">
        <v>0</v>
      </c>
      <c r="O16" s="19">
        <v>0</v>
      </c>
      <c r="P16" s="18">
        <v>0</v>
      </c>
      <c r="Q16" s="20">
        <v>0</v>
      </c>
      <c r="R16" s="15">
        <f t="shared" si="0"/>
        <v>3.3333333333333335</v>
      </c>
      <c r="S16" s="16">
        <f t="shared" si="1"/>
        <v>6.666666666666667</v>
      </c>
      <c r="T16" s="16">
        <f t="shared" si="2"/>
        <v>6.666666666666667</v>
      </c>
      <c r="U16" s="16">
        <f t="shared" si="3"/>
        <v>23.333333333333332</v>
      </c>
      <c r="V16" s="17">
        <f t="shared" si="4"/>
        <v>0</v>
      </c>
      <c r="W16" s="1"/>
    </row>
    <row r="17" spans="2:23" ht="15.75" x14ac:dyDescent="0.25">
      <c r="B17" s="11">
        <v>0.66666666666666397</v>
      </c>
      <c r="C17" s="19">
        <v>0</v>
      </c>
      <c r="D17" s="18">
        <v>80</v>
      </c>
      <c r="E17" s="20">
        <v>20</v>
      </c>
      <c r="F17" s="19">
        <v>40</v>
      </c>
      <c r="G17" s="21">
        <v>60</v>
      </c>
      <c r="H17" s="20">
        <v>80</v>
      </c>
      <c r="I17" s="19">
        <v>50</v>
      </c>
      <c r="J17" s="18">
        <v>40</v>
      </c>
      <c r="K17" s="18">
        <v>60</v>
      </c>
      <c r="L17" s="19">
        <v>50</v>
      </c>
      <c r="M17" s="18">
        <v>80</v>
      </c>
      <c r="N17" s="20">
        <v>30</v>
      </c>
      <c r="O17" s="19">
        <v>30</v>
      </c>
      <c r="P17" s="18">
        <v>0</v>
      </c>
      <c r="Q17" s="20">
        <v>50</v>
      </c>
      <c r="R17" s="15">
        <f t="shared" si="0"/>
        <v>33.333333333333336</v>
      </c>
      <c r="S17" s="16">
        <f t="shared" si="1"/>
        <v>60</v>
      </c>
      <c r="T17" s="16">
        <f t="shared" si="2"/>
        <v>50</v>
      </c>
      <c r="U17" s="16">
        <f t="shared" si="3"/>
        <v>53.333333333333336</v>
      </c>
      <c r="V17" s="17">
        <f t="shared" si="4"/>
        <v>26.666666666666668</v>
      </c>
      <c r="W17" s="1"/>
    </row>
    <row r="18" spans="2:23" ht="15.75" x14ac:dyDescent="0.25">
      <c r="B18" s="11">
        <v>0.70833333333333004</v>
      </c>
      <c r="C18" s="19">
        <v>80</v>
      </c>
      <c r="D18" s="18">
        <v>160</v>
      </c>
      <c r="E18" s="20">
        <v>80</v>
      </c>
      <c r="F18" s="19">
        <v>150</v>
      </c>
      <c r="G18" s="18">
        <v>140</v>
      </c>
      <c r="H18" s="20">
        <v>200</v>
      </c>
      <c r="I18" s="19">
        <v>150</v>
      </c>
      <c r="J18" s="21">
        <v>100</v>
      </c>
      <c r="K18" s="18">
        <v>110</v>
      </c>
      <c r="L18" s="19">
        <v>120</v>
      </c>
      <c r="M18" s="18">
        <v>170</v>
      </c>
      <c r="N18" s="20">
        <v>80</v>
      </c>
      <c r="O18" s="19">
        <v>100</v>
      </c>
      <c r="P18" s="18">
        <v>50</v>
      </c>
      <c r="Q18" s="20">
        <v>80</v>
      </c>
      <c r="R18" s="15">
        <f t="shared" si="0"/>
        <v>106.66666666666667</v>
      </c>
      <c r="S18" s="16">
        <f t="shared" si="1"/>
        <v>163.33333333333334</v>
      </c>
      <c r="T18" s="16">
        <f t="shared" si="2"/>
        <v>120</v>
      </c>
      <c r="U18" s="16">
        <f t="shared" si="3"/>
        <v>123.33333333333333</v>
      </c>
      <c r="V18" s="17">
        <f t="shared" si="4"/>
        <v>76.666666666666671</v>
      </c>
      <c r="W18" s="1"/>
    </row>
    <row r="19" spans="2:23" ht="15.75" x14ac:dyDescent="0.25">
      <c r="B19" s="72">
        <v>0.29166666666666669</v>
      </c>
      <c r="C19" s="73">
        <v>1030</v>
      </c>
      <c r="D19" s="74">
        <v>1180</v>
      </c>
      <c r="E19" s="75">
        <v>1200</v>
      </c>
      <c r="F19" s="73">
        <v>1050</v>
      </c>
      <c r="G19" s="74">
        <v>1280</v>
      </c>
      <c r="H19" s="75">
        <v>1220</v>
      </c>
      <c r="I19" s="73">
        <v>1330</v>
      </c>
      <c r="J19" s="74">
        <v>1250</v>
      </c>
      <c r="K19" s="74">
        <v>1080</v>
      </c>
      <c r="L19" s="73">
        <v>1400</v>
      </c>
      <c r="M19" s="74">
        <v>1380</v>
      </c>
      <c r="N19" s="75">
        <v>1280</v>
      </c>
      <c r="O19" s="57">
        <v>1200</v>
      </c>
      <c r="P19" s="60">
        <v>930</v>
      </c>
      <c r="Q19" s="59">
        <v>1130</v>
      </c>
      <c r="R19" s="68">
        <f t="shared" si="0"/>
        <v>1136.6666666666667</v>
      </c>
      <c r="S19" s="61">
        <f t="shared" si="1"/>
        <v>1183.3333333333333</v>
      </c>
      <c r="T19" s="61">
        <f t="shared" si="2"/>
        <v>1220</v>
      </c>
      <c r="U19" s="61">
        <f t="shared" si="3"/>
        <v>1353.3333333333333</v>
      </c>
      <c r="V19" s="62">
        <f t="shared" si="4"/>
        <v>1086.6666666666667</v>
      </c>
      <c r="W19" s="1"/>
    </row>
    <row r="20" spans="2:23" ht="15.75" x14ac:dyDescent="0.25">
      <c r="B20" s="28"/>
      <c r="C20" s="19"/>
      <c r="D20" s="18"/>
      <c r="E20" s="20"/>
      <c r="F20" s="19"/>
      <c r="G20" s="18"/>
      <c r="H20" s="20"/>
      <c r="I20" s="19"/>
      <c r="J20" s="18"/>
      <c r="K20" s="20"/>
      <c r="L20" s="18"/>
      <c r="M20" s="18"/>
      <c r="N20" s="18"/>
      <c r="O20" s="12"/>
      <c r="P20" s="13"/>
      <c r="Q20" s="14"/>
      <c r="R20" s="68"/>
      <c r="S20" s="61"/>
      <c r="T20" s="61"/>
      <c r="U20" s="61"/>
      <c r="V20" s="62"/>
      <c r="W20" s="1"/>
    </row>
    <row r="21" spans="2:23" ht="15.75" x14ac:dyDescent="0.25">
      <c r="B21" s="32" t="s">
        <v>11</v>
      </c>
      <c r="C21" s="57">
        <v>1030</v>
      </c>
      <c r="D21" s="58">
        <v>1180</v>
      </c>
      <c r="E21" s="59">
        <v>1200</v>
      </c>
      <c r="F21" s="57">
        <v>1050</v>
      </c>
      <c r="G21" s="60">
        <v>1280</v>
      </c>
      <c r="H21" s="59">
        <v>1220</v>
      </c>
      <c r="I21" s="57">
        <v>1330</v>
      </c>
      <c r="J21" s="58">
        <v>1250</v>
      </c>
      <c r="K21" s="59">
        <v>1080</v>
      </c>
      <c r="L21" s="60">
        <v>1400</v>
      </c>
      <c r="M21" s="60">
        <v>1380</v>
      </c>
      <c r="N21" s="60">
        <v>1280</v>
      </c>
      <c r="O21" s="57">
        <v>1200</v>
      </c>
      <c r="P21" s="60">
        <v>930</v>
      </c>
      <c r="Q21" s="59">
        <v>1130</v>
      </c>
      <c r="R21" s="69">
        <f>AVERAGE(C21:E21)</f>
        <v>1136.6666666666667</v>
      </c>
      <c r="S21" s="70">
        <f>AVERAGE(F21:H21)</f>
        <v>1183.3333333333333</v>
      </c>
      <c r="T21" s="70">
        <f>AVERAGE(I21:K21)</f>
        <v>1220</v>
      </c>
      <c r="U21" s="70">
        <f t="shared" ref="U21" si="5">AVERAGE(L21,M21,N21)</f>
        <v>1353.3333333333333</v>
      </c>
      <c r="V21" s="71">
        <f t="shared" ref="V21" si="6">AVERAGE(O21,P21,Q21)</f>
        <v>1086.6666666666667</v>
      </c>
      <c r="W21" s="1"/>
    </row>
    <row r="22" spans="2:23" ht="15.75" x14ac:dyDescent="0.25">
      <c r="B22" s="36"/>
      <c r="C22" s="19"/>
      <c r="D22" s="18"/>
      <c r="E22" s="20"/>
      <c r="F22" s="19"/>
      <c r="G22" s="18"/>
      <c r="H22" s="20"/>
      <c r="I22" s="19"/>
      <c r="J22" s="18"/>
      <c r="K22" s="20"/>
      <c r="L22" s="18"/>
      <c r="M22" s="18"/>
      <c r="N22" s="18"/>
      <c r="O22" s="19"/>
      <c r="P22" s="18"/>
      <c r="Q22" s="20"/>
      <c r="R22" s="19"/>
      <c r="S22" s="18"/>
      <c r="T22" s="18"/>
      <c r="U22" s="18"/>
      <c r="V22" s="20"/>
      <c r="W22" s="1"/>
    </row>
    <row r="23" spans="2:23" ht="15.75" x14ac:dyDescent="0.25">
      <c r="B23" s="37" t="s">
        <v>23</v>
      </c>
      <c r="C23" s="22"/>
      <c r="D23" s="23"/>
      <c r="E23" s="24"/>
      <c r="F23" s="22"/>
      <c r="G23" s="23"/>
      <c r="H23" s="24"/>
      <c r="I23" s="22"/>
      <c r="J23" s="23"/>
      <c r="K23" s="24"/>
      <c r="L23" s="23"/>
      <c r="M23" s="23"/>
      <c r="N23" s="23"/>
      <c r="O23" s="22"/>
      <c r="P23" s="23"/>
      <c r="Q23" s="24"/>
      <c r="R23" s="22"/>
      <c r="S23" s="23"/>
      <c r="T23" s="23"/>
      <c r="U23" s="23"/>
      <c r="V23" s="24"/>
      <c r="W23" s="1"/>
    </row>
    <row r="26" spans="2:23" x14ac:dyDescent="0.25">
      <c r="C26" s="51">
        <v>38486.716683333296</v>
      </c>
      <c r="D26" s="52">
        <v>42167.892583333291</v>
      </c>
      <c r="E26" s="53">
        <v>40436.872899999951</v>
      </c>
      <c r="F26" s="51">
        <v>36229.745199999983</v>
      </c>
      <c r="G26" s="52">
        <v>42039.995499999968</v>
      </c>
      <c r="H26" s="53">
        <v>42195.040799999879</v>
      </c>
      <c r="I26" s="51">
        <v>39339.631166666637</v>
      </c>
      <c r="J26" s="52">
        <v>39424.835750000129</v>
      </c>
      <c r="K26" s="53">
        <v>38501.67243333326</v>
      </c>
      <c r="L26" s="51">
        <v>41646.722749999964</v>
      </c>
      <c r="M26" s="52">
        <v>41781.911583333313</v>
      </c>
      <c r="N26" s="53">
        <v>39388.263949999928</v>
      </c>
      <c r="O26" s="51">
        <v>40665.387816666771</v>
      </c>
      <c r="P26" s="52">
        <v>38574.030366666586</v>
      </c>
      <c r="Q26" s="53">
        <v>40550.050099999862</v>
      </c>
    </row>
    <row r="28" spans="2:23" ht="15.75" thickBot="1" x14ac:dyDescent="0.3"/>
    <row r="29" spans="2:23" x14ac:dyDescent="0.25">
      <c r="B29" s="114" t="s">
        <v>15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6"/>
    </row>
    <row r="30" spans="2:23" ht="15.75" thickBo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9"/>
    </row>
    <row r="31" spans="2:23" ht="18.75" x14ac:dyDescent="0.3">
      <c r="B31" s="101" t="s">
        <v>16</v>
      </c>
      <c r="C31" s="123" t="s">
        <v>1</v>
      </c>
      <c r="D31" s="124"/>
      <c r="E31" s="125"/>
      <c r="F31" s="126" t="s">
        <v>2</v>
      </c>
      <c r="G31" s="127"/>
      <c r="H31" s="128"/>
      <c r="I31" s="129" t="s">
        <v>3</v>
      </c>
      <c r="J31" s="130"/>
      <c r="K31" s="131"/>
      <c r="L31" s="106" t="s">
        <v>12</v>
      </c>
      <c r="M31" s="107"/>
      <c r="N31" s="107"/>
      <c r="O31" s="108" t="s">
        <v>13</v>
      </c>
      <c r="P31" s="109"/>
      <c r="Q31" s="110"/>
      <c r="R31" s="111" t="s">
        <v>4</v>
      </c>
      <c r="S31" s="112"/>
      <c r="T31" s="112"/>
      <c r="U31" s="112"/>
      <c r="V31" s="113"/>
    </row>
    <row r="32" spans="2:23" ht="15.75" x14ac:dyDescent="0.25">
      <c r="B32" s="102"/>
      <c r="C32" s="2" t="s">
        <v>6</v>
      </c>
      <c r="D32" s="3" t="s">
        <v>7</v>
      </c>
      <c r="E32" s="4" t="s">
        <v>8</v>
      </c>
      <c r="F32" s="5" t="s">
        <v>6</v>
      </c>
      <c r="G32" s="6" t="s">
        <v>7</v>
      </c>
      <c r="H32" s="7" t="s">
        <v>8</v>
      </c>
      <c r="I32" s="8" t="s">
        <v>6</v>
      </c>
      <c r="J32" s="9" t="s">
        <v>7</v>
      </c>
      <c r="K32" s="10" t="s">
        <v>8</v>
      </c>
      <c r="L32" s="39" t="s">
        <v>6</v>
      </c>
      <c r="M32" s="40" t="s">
        <v>7</v>
      </c>
      <c r="N32" s="40" t="s">
        <v>8</v>
      </c>
      <c r="O32" s="41" t="s">
        <v>6</v>
      </c>
      <c r="P32" s="42" t="s">
        <v>7</v>
      </c>
      <c r="Q32" s="43" t="s">
        <v>8</v>
      </c>
      <c r="R32" s="46" t="s">
        <v>9</v>
      </c>
      <c r="S32" s="47" t="s">
        <v>2</v>
      </c>
      <c r="T32" s="48" t="s">
        <v>3</v>
      </c>
      <c r="U32" s="49" t="s">
        <v>12</v>
      </c>
      <c r="V32" s="50" t="s">
        <v>13</v>
      </c>
    </row>
    <row r="33" spans="2:25" ht="15.75" x14ac:dyDescent="0.25">
      <c r="B33" s="11">
        <v>0.29166666666666669</v>
      </c>
      <c r="C33" s="12">
        <v>0</v>
      </c>
      <c r="D33" s="13">
        <v>0</v>
      </c>
      <c r="E33" s="14">
        <v>0</v>
      </c>
      <c r="F33" s="12">
        <v>0</v>
      </c>
      <c r="G33" s="13">
        <v>0</v>
      </c>
      <c r="H33" s="14">
        <v>0</v>
      </c>
      <c r="I33" s="12">
        <v>0</v>
      </c>
      <c r="J33" s="13">
        <v>0</v>
      </c>
      <c r="K33" s="14">
        <v>0</v>
      </c>
      <c r="L33" s="12">
        <v>0</v>
      </c>
      <c r="M33" s="13">
        <v>0</v>
      </c>
      <c r="N33" s="14">
        <v>0</v>
      </c>
      <c r="O33" s="13">
        <v>0</v>
      </c>
      <c r="P33" s="13">
        <v>0</v>
      </c>
      <c r="Q33" s="14">
        <v>0</v>
      </c>
      <c r="R33" s="77">
        <f t="shared" ref="R33:R44" si="7">AVERAGE(C33:E33)</f>
        <v>0</v>
      </c>
      <c r="S33" s="78">
        <f t="shared" ref="S33:S44" si="8">AVERAGE(F33:H33)</f>
        <v>0</v>
      </c>
      <c r="T33" s="78">
        <f t="shared" ref="T33:T44" si="9">AVERAGE(I33:K33)</f>
        <v>0</v>
      </c>
      <c r="U33" s="78">
        <f>AVERAGE(L33:N33)</f>
        <v>0</v>
      </c>
      <c r="V33" s="81">
        <f>AVERAGE(O33:Q33)</f>
        <v>0</v>
      </c>
    </row>
    <row r="34" spans="2:25" ht="15.75" x14ac:dyDescent="0.25">
      <c r="B34" s="11">
        <v>0.33333333333333298</v>
      </c>
      <c r="C34" s="19">
        <v>0</v>
      </c>
      <c r="D34" s="18">
        <v>0</v>
      </c>
      <c r="E34" s="20">
        <v>0</v>
      </c>
      <c r="F34" s="19">
        <v>0</v>
      </c>
      <c r="G34" s="18">
        <v>0</v>
      </c>
      <c r="H34" s="20">
        <v>0</v>
      </c>
      <c r="I34" s="19">
        <v>0</v>
      </c>
      <c r="J34" s="18">
        <v>0</v>
      </c>
      <c r="K34" s="20">
        <v>0</v>
      </c>
      <c r="L34" s="19">
        <v>0</v>
      </c>
      <c r="M34" s="18">
        <v>0</v>
      </c>
      <c r="N34" s="20">
        <v>0</v>
      </c>
      <c r="O34" s="19">
        <v>0</v>
      </c>
      <c r="P34" s="18">
        <v>0</v>
      </c>
      <c r="Q34" s="20">
        <v>0</v>
      </c>
      <c r="R34" s="79">
        <f t="shared" si="7"/>
        <v>0</v>
      </c>
      <c r="S34" s="80">
        <f t="shared" si="8"/>
        <v>0</v>
      </c>
      <c r="T34" s="80">
        <f t="shared" si="9"/>
        <v>0</v>
      </c>
      <c r="U34" s="80">
        <f t="shared" ref="U34:U46" si="10">AVERAGE(L34:N34)</f>
        <v>0</v>
      </c>
      <c r="V34" s="82">
        <f t="shared" ref="V34:V46" si="11">AVERAGE(O34:Q34)</f>
        <v>0</v>
      </c>
      <c r="W34" s="34"/>
    </row>
    <row r="35" spans="2:25" ht="15.75" x14ac:dyDescent="0.25">
      <c r="B35" s="11">
        <v>0.375</v>
      </c>
      <c r="C35" s="19">
        <v>0</v>
      </c>
      <c r="D35" s="18">
        <v>0</v>
      </c>
      <c r="E35" s="20">
        <v>0</v>
      </c>
      <c r="F35" s="19">
        <v>0</v>
      </c>
      <c r="G35" s="18">
        <v>0</v>
      </c>
      <c r="H35" s="20">
        <v>0</v>
      </c>
      <c r="I35" s="19">
        <v>0</v>
      </c>
      <c r="J35" s="18">
        <v>0</v>
      </c>
      <c r="K35" s="20">
        <v>0</v>
      </c>
      <c r="L35" s="19">
        <v>0</v>
      </c>
      <c r="M35" s="18">
        <v>0</v>
      </c>
      <c r="N35" s="20">
        <v>0</v>
      </c>
      <c r="O35" s="19">
        <v>0</v>
      </c>
      <c r="P35" s="18">
        <v>0</v>
      </c>
      <c r="Q35" s="20">
        <v>0</v>
      </c>
      <c r="R35" s="79">
        <f t="shared" si="7"/>
        <v>0</v>
      </c>
      <c r="S35" s="80">
        <f t="shared" si="8"/>
        <v>0</v>
      </c>
      <c r="T35" s="80">
        <f t="shared" si="9"/>
        <v>0</v>
      </c>
      <c r="U35" s="80">
        <f t="shared" si="10"/>
        <v>0</v>
      </c>
      <c r="V35" s="82">
        <f t="shared" si="11"/>
        <v>0</v>
      </c>
      <c r="W35" s="34"/>
    </row>
    <row r="36" spans="2:25" ht="15.75" x14ac:dyDescent="0.25">
      <c r="B36" s="11">
        <v>0.41666666666666702</v>
      </c>
      <c r="C36" s="19">
        <v>0</v>
      </c>
      <c r="D36" s="18">
        <v>0</v>
      </c>
      <c r="E36" s="20">
        <v>0</v>
      </c>
      <c r="F36" s="19">
        <v>0</v>
      </c>
      <c r="G36" s="18">
        <v>0</v>
      </c>
      <c r="H36" s="20">
        <v>0</v>
      </c>
      <c r="I36" s="19">
        <v>0</v>
      </c>
      <c r="J36" s="18">
        <v>0</v>
      </c>
      <c r="K36" s="20">
        <v>0</v>
      </c>
      <c r="L36" s="19">
        <v>0</v>
      </c>
      <c r="M36" s="18">
        <v>0</v>
      </c>
      <c r="N36" s="20">
        <v>0</v>
      </c>
      <c r="O36" s="19">
        <v>0</v>
      </c>
      <c r="P36" s="18">
        <v>0</v>
      </c>
      <c r="Q36" s="20">
        <v>0</v>
      </c>
      <c r="R36" s="79">
        <f t="shared" si="7"/>
        <v>0</v>
      </c>
      <c r="S36" s="80">
        <f t="shared" si="8"/>
        <v>0</v>
      </c>
      <c r="T36" s="80">
        <f t="shared" si="9"/>
        <v>0</v>
      </c>
      <c r="U36" s="80">
        <f t="shared" si="10"/>
        <v>0</v>
      </c>
      <c r="V36" s="82">
        <f t="shared" si="11"/>
        <v>0</v>
      </c>
      <c r="W36" s="34"/>
    </row>
    <row r="37" spans="2:25" ht="15.75" x14ac:dyDescent="0.25">
      <c r="B37" s="11">
        <v>0.45833333333333298</v>
      </c>
      <c r="C37" s="19">
        <v>0</v>
      </c>
      <c r="D37" s="18">
        <v>0</v>
      </c>
      <c r="E37" s="20">
        <v>0</v>
      </c>
      <c r="F37" s="19">
        <v>0</v>
      </c>
      <c r="G37" s="18">
        <v>0</v>
      </c>
      <c r="H37" s="20">
        <v>0</v>
      </c>
      <c r="I37" s="19">
        <v>0</v>
      </c>
      <c r="J37" s="18">
        <v>0</v>
      </c>
      <c r="K37" s="20">
        <v>0</v>
      </c>
      <c r="L37" s="19">
        <v>0</v>
      </c>
      <c r="M37" s="18">
        <v>0</v>
      </c>
      <c r="N37" s="20">
        <v>0</v>
      </c>
      <c r="O37" s="19">
        <v>0</v>
      </c>
      <c r="P37" s="18">
        <v>0</v>
      </c>
      <c r="Q37" s="20">
        <v>0</v>
      </c>
      <c r="R37" s="79">
        <f t="shared" si="7"/>
        <v>0</v>
      </c>
      <c r="S37" s="80">
        <f t="shared" si="8"/>
        <v>0</v>
      </c>
      <c r="T37" s="80">
        <f t="shared" si="9"/>
        <v>0</v>
      </c>
      <c r="U37" s="80">
        <f t="shared" si="10"/>
        <v>0</v>
      </c>
      <c r="V37" s="82">
        <f t="shared" si="11"/>
        <v>0</v>
      </c>
      <c r="W37" s="34"/>
    </row>
    <row r="38" spans="2:25" ht="15.75" x14ac:dyDescent="0.25">
      <c r="B38" s="11">
        <v>0.5</v>
      </c>
      <c r="C38" s="19">
        <v>0</v>
      </c>
      <c r="D38" s="18">
        <v>0</v>
      </c>
      <c r="E38" s="20">
        <v>0</v>
      </c>
      <c r="F38" s="19">
        <v>0</v>
      </c>
      <c r="G38" s="18">
        <v>0</v>
      </c>
      <c r="H38" s="20">
        <v>0</v>
      </c>
      <c r="I38" s="19">
        <v>0</v>
      </c>
      <c r="J38" s="18">
        <v>0</v>
      </c>
      <c r="K38" s="20">
        <v>0</v>
      </c>
      <c r="L38" s="19">
        <v>0</v>
      </c>
      <c r="M38" s="18">
        <v>0</v>
      </c>
      <c r="N38" s="20">
        <v>0</v>
      </c>
      <c r="O38" s="19">
        <v>0</v>
      </c>
      <c r="P38" s="18">
        <v>0</v>
      </c>
      <c r="Q38" s="20">
        <v>0</v>
      </c>
      <c r="R38" s="79">
        <f t="shared" si="7"/>
        <v>0</v>
      </c>
      <c r="S38" s="80">
        <f t="shared" si="8"/>
        <v>0</v>
      </c>
      <c r="T38" s="80">
        <f t="shared" si="9"/>
        <v>0</v>
      </c>
      <c r="U38" s="80">
        <f t="shared" si="10"/>
        <v>0</v>
      </c>
      <c r="V38" s="82">
        <f t="shared" si="11"/>
        <v>0</v>
      </c>
      <c r="W38" s="34"/>
    </row>
    <row r="39" spans="2:25" ht="15.75" x14ac:dyDescent="0.25">
      <c r="B39" s="11">
        <v>0.54166666666666696</v>
      </c>
      <c r="C39" s="19">
        <v>0</v>
      </c>
      <c r="D39" s="18">
        <v>0</v>
      </c>
      <c r="E39" s="20">
        <v>0</v>
      </c>
      <c r="F39" s="19">
        <v>0</v>
      </c>
      <c r="G39" s="18">
        <v>0</v>
      </c>
      <c r="H39" s="20">
        <v>0</v>
      </c>
      <c r="I39" s="19">
        <v>0</v>
      </c>
      <c r="J39" s="18">
        <v>0</v>
      </c>
      <c r="K39" s="20">
        <v>0</v>
      </c>
      <c r="L39" s="19">
        <v>0</v>
      </c>
      <c r="M39" s="18">
        <v>0</v>
      </c>
      <c r="N39" s="20">
        <v>0</v>
      </c>
      <c r="O39" s="19">
        <v>0</v>
      </c>
      <c r="P39" s="18">
        <v>0</v>
      </c>
      <c r="Q39" s="20">
        <v>0</v>
      </c>
      <c r="R39" s="79">
        <f t="shared" si="7"/>
        <v>0</v>
      </c>
      <c r="S39" s="80">
        <f t="shared" si="8"/>
        <v>0</v>
      </c>
      <c r="T39" s="80">
        <f t="shared" si="9"/>
        <v>0</v>
      </c>
      <c r="U39" s="80">
        <f t="shared" si="10"/>
        <v>0</v>
      </c>
      <c r="V39" s="82">
        <f t="shared" si="11"/>
        <v>0</v>
      </c>
      <c r="W39" s="34"/>
      <c r="Y39" s="45"/>
    </row>
    <row r="40" spans="2:25" ht="15.75" x14ac:dyDescent="0.25">
      <c r="B40" s="11">
        <v>0.58333333333333304</v>
      </c>
      <c r="C40" s="19">
        <v>0</v>
      </c>
      <c r="D40" s="18">
        <v>0</v>
      </c>
      <c r="E40" s="20">
        <v>0</v>
      </c>
      <c r="F40" s="19">
        <v>0</v>
      </c>
      <c r="G40" s="18">
        <v>0</v>
      </c>
      <c r="H40" s="20">
        <v>0</v>
      </c>
      <c r="I40" s="19">
        <v>0</v>
      </c>
      <c r="J40" s="18">
        <v>0</v>
      </c>
      <c r="K40" s="20">
        <v>0</v>
      </c>
      <c r="L40" s="19">
        <v>0</v>
      </c>
      <c r="M40" s="18">
        <v>0</v>
      </c>
      <c r="N40" s="20">
        <v>0</v>
      </c>
      <c r="O40" s="19">
        <v>0</v>
      </c>
      <c r="P40" s="18">
        <v>0</v>
      </c>
      <c r="Q40" s="20">
        <v>0</v>
      </c>
      <c r="R40" s="79">
        <f t="shared" si="7"/>
        <v>0</v>
      </c>
      <c r="S40" s="80">
        <f t="shared" si="8"/>
        <v>0</v>
      </c>
      <c r="T40" s="80">
        <f t="shared" si="9"/>
        <v>0</v>
      </c>
      <c r="U40" s="80">
        <f t="shared" si="10"/>
        <v>0</v>
      </c>
      <c r="V40" s="82">
        <f t="shared" si="11"/>
        <v>0</v>
      </c>
      <c r="W40" s="34"/>
    </row>
    <row r="41" spans="2:25" ht="15.75" x14ac:dyDescent="0.25">
      <c r="B41" s="11">
        <v>0.624999999999997</v>
      </c>
      <c r="C41" s="19">
        <v>0</v>
      </c>
      <c r="D41" s="18">
        <v>40</v>
      </c>
      <c r="E41" s="20">
        <v>30</v>
      </c>
      <c r="F41" s="19">
        <v>10</v>
      </c>
      <c r="G41" s="21">
        <v>0</v>
      </c>
      <c r="H41" s="20">
        <v>30</v>
      </c>
      <c r="I41" s="19">
        <v>30</v>
      </c>
      <c r="J41" s="18">
        <v>0</v>
      </c>
      <c r="K41" s="20">
        <v>30</v>
      </c>
      <c r="L41" s="19">
        <v>30</v>
      </c>
      <c r="M41" s="18">
        <v>50</v>
      </c>
      <c r="N41" s="20">
        <v>30</v>
      </c>
      <c r="O41" s="19">
        <v>50</v>
      </c>
      <c r="P41" s="18">
        <v>30</v>
      </c>
      <c r="Q41" s="20">
        <v>10</v>
      </c>
      <c r="R41" s="79">
        <f t="shared" si="7"/>
        <v>23.333333333333332</v>
      </c>
      <c r="S41" s="80">
        <f t="shared" si="8"/>
        <v>13.333333333333334</v>
      </c>
      <c r="T41" s="80">
        <f t="shared" si="9"/>
        <v>20</v>
      </c>
      <c r="U41" s="80">
        <f t="shared" si="10"/>
        <v>36.666666666666664</v>
      </c>
      <c r="V41" s="82">
        <f t="shared" si="11"/>
        <v>30</v>
      </c>
      <c r="W41" s="34"/>
    </row>
    <row r="42" spans="2:25" ht="15.75" x14ac:dyDescent="0.25">
      <c r="B42" s="11">
        <v>0.66666666666666397</v>
      </c>
      <c r="C42" s="19">
        <v>40</v>
      </c>
      <c r="D42" s="18">
        <v>130</v>
      </c>
      <c r="E42" s="20">
        <v>100</v>
      </c>
      <c r="F42" s="19">
        <v>70</v>
      </c>
      <c r="G42" s="21">
        <v>80</v>
      </c>
      <c r="H42" s="20">
        <v>120</v>
      </c>
      <c r="I42" s="19">
        <v>110</v>
      </c>
      <c r="J42" s="18">
        <v>80</v>
      </c>
      <c r="K42" s="20">
        <v>80</v>
      </c>
      <c r="L42" s="19">
        <v>130</v>
      </c>
      <c r="M42" s="18">
        <v>100</v>
      </c>
      <c r="N42" s="20">
        <v>70</v>
      </c>
      <c r="O42" s="19">
        <v>100</v>
      </c>
      <c r="P42" s="18">
        <v>80</v>
      </c>
      <c r="Q42" s="20">
        <v>130</v>
      </c>
      <c r="R42" s="79">
        <f t="shared" si="7"/>
        <v>90</v>
      </c>
      <c r="S42" s="80">
        <f t="shared" si="8"/>
        <v>90</v>
      </c>
      <c r="T42" s="80">
        <f t="shared" si="9"/>
        <v>90</v>
      </c>
      <c r="U42" s="80">
        <f t="shared" si="10"/>
        <v>100</v>
      </c>
      <c r="V42" s="82">
        <f t="shared" si="11"/>
        <v>103.33333333333333</v>
      </c>
      <c r="W42" s="34"/>
    </row>
    <row r="43" spans="2:25" ht="15.75" x14ac:dyDescent="0.25">
      <c r="B43" s="11">
        <v>0.70833333333333004</v>
      </c>
      <c r="C43" s="19">
        <v>140</v>
      </c>
      <c r="D43" s="18">
        <v>200</v>
      </c>
      <c r="E43" s="20">
        <v>180</v>
      </c>
      <c r="F43" s="19">
        <v>230</v>
      </c>
      <c r="G43" s="18">
        <v>180</v>
      </c>
      <c r="H43" s="20">
        <v>300</v>
      </c>
      <c r="I43" s="19">
        <v>240</v>
      </c>
      <c r="J43" s="21">
        <v>190</v>
      </c>
      <c r="K43" s="20">
        <v>150</v>
      </c>
      <c r="L43" s="19">
        <v>250</v>
      </c>
      <c r="M43" s="18">
        <v>280</v>
      </c>
      <c r="N43" s="20">
        <v>180</v>
      </c>
      <c r="O43" s="19">
        <v>200</v>
      </c>
      <c r="P43" s="18">
        <v>150</v>
      </c>
      <c r="Q43" s="20">
        <v>230</v>
      </c>
      <c r="R43" s="79">
        <f t="shared" si="7"/>
        <v>173.33333333333334</v>
      </c>
      <c r="S43" s="80">
        <f t="shared" si="8"/>
        <v>236.66666666666666</v>
      </c>
      <c r="T43" s="80">
        <f t="shared" si="9"/>
        <v>193.33333333333334</v>
      </c>
      <c r="U43" s="80">
        <f t="shared" si="10"/>
        <v>236.66666666666666</v>
      </c>
      <c r="V43" s="82">
        <f t="shared" si="11"/>
        <v>193.33333333333334</v>
      </c>
      <c r="W43" s="34"/>
    </row>
    <row r="44" spans="2:25" ht="15.75" x14ac:dyDescent="0.25">
      <c r="B44" s="72">
        <v>0.29166666666666669</v>
      </c>
      <c r="C44" s="73">
        <v>950</v>
      </c>
      <c r="D44" s="74">
        <v>1080</v>
      </c>
      <c r="E44" s="75">
        <v>1050</v>
      </c>
      <c r="F44" s="73">
        <v>870</v>
      </c>
      <c r="G44" s="74">
        <v>1150</v>
      </c>
      <c r="H44" s="75">
        <v>1050</v>
      </c>
      <c r="I44" s="73">
        <v>1150</v>
      </c>
      <c r="J44" s="74">
        <v>1080</v>
      </c>
      <c r="K44" s="75">
        <v>930</v>
      </c>
      <c r="L44" s="73">
        <v>1180</v>
      </c>
      <c r="M44" s="74">
        <v>1230</v>
      </c>
      <c r="N44" s="75">
        <v>1030</v>
      </c>
      <c r="O44" s="73">
        <v>1150</v>
      </c>
      <c r="P44" s="74">
        <v>980</v>
      </c>
      <c r="Q44" s="75">
        <v>1030</v>
      </c>
      <c r="R44" s="83">
        <f t="shared" si="7"/>
        <v>1026.6666666666667</v>
      </c>
      <c r="S44" s="84">
        <f t="shared" si="8"/>
        <v>1023.3333333333334</v>
      </c>
      <c r="T44" s="84">
        <f t="shared" si="9"/>
        <v>1053.3333333333333</v>
      </c>
      <c r="U44" s="84">
        <f t="shared" si="10"/>
        <v>1146.6666666666667</v>
      </c>
      <c r="V44" s="85">
        <f t="shared" si="11"/>
        <v>1053.3333333333333</v>
      </c>
      <c r="W44" s="34"/>
    </row>
    <row r="45" spans="2:25" ht="15.75" x14ac:dyDescent="0.25">
      <c r="B45" s="28"/>
      <c r="C45" s="19"/>
      <c r="D45" s="18"/>
      <c r="E45" s="20"/>
      <c r="F45" s="19"/>
      <c r="G45" s="18"/>
      <c r="H45" s="20"/>
      <c r="I45" s="19"/>
      <c r="J45" s="18"/>
      <c r="K45" s="20"/>
      <c r="L45" s="12"/>
      <c r="M45" s="13"/>
      <c r="N45" s="14"/>
      <c r="O45" s="12"/>
      <c r="P45" s="13"/>
      <c r="Q45" s="14"/>
      <c r="R45" s="33"/>
      <c r="S45" s="34"/>
      <c r="T45" s="34"/>
      <c r="U45" s="34"/>
      <c r="V45" s="35"/>
    </row>
    <row r="46" spans="2:25" ht="15.75" x14ac:dyDescent="0.25">
      <c r="B46" s="32" t="s">
        <v>11</v>
      </c>
      <c r="C46" s="57">
        <v>950</v>
      </c>
      <c r="D46" s="60">
        <v>1080</v>
      </c>
      <c r="E46" s="59">
        <v>1050</v>
      </c>
      <c r="F46" s="57">
        <v>870</v>
      </c>
      <c r="G46" s="60">
        <v>1150</v>
      </c>
      <c r="H46" s="59">
        <v>1050</v>
      </c>
      <c r="I46" s="57">
        <v>1150</v>
      </c>
      <c r="J46" s="60">
        <v>1080</v>
      </c>
      <c r="K46" s="59">
        <v>930</v>
      </c>
      <c r="L46" s="57">
        <v>1180</v>
      </c>
      <c r="M46" s="60">
        <v>1230</v>
      </c>
      <c r="N46" s="59">
        <v>1030</v>
      </c>
      <c r="O46" s="76">
        <v>1150</v>
      </c>
      <c r="P46" s="60">
        <v>980</v>
      </c>
      <c r="Q46" s="59">
        <v>1030</v>
      </c>
      <c r="R46" s="93">
        <f>AVERAGE(C46:E46)</f>
        <v>1026.6666666666667</v>
      </c>
      <c r="S46" s="94">
        <f>AVERAGE(F46:H46)</f>
        <v>1023.3333333333334</v>
      </c>
      <c r="T46" s="94">
        <f>AVERAGE(I46:K46)</f>
        <v>1053.3333333333333</v>
      </c>
      <c r="U46" s="94">
        <f t="shared" si="10"/>
        <v>1146.6666666666667</v>
      </c>
      <c r="V46" s="95">
        <f t="shared" si="11"/>
        <v>1053.3333333333333</v>
      </c>
    </row>
    <row r="47" spans="2:25" ht="15.75" x14ac:dyDescent="0.25">
      <c r="B47" s="36"/>
      <c r="C47" s="19"/>
      <c r="D47" s="18"/>
      <c r="E47" s="20"/>
      <c r="F47" s="19"/>
      <c r="G47" s="18"/>
      <c r="H47" s="20"/>
      <c r="I47" s="19"/>
      <c r="J47" s="18"/>
      <c r="K47" s="20"/>
      <c r="L47" s="19"/>
      <c r="M47" s="18"/>
      <c r="N47" s="20"/>
      <c r="O47" s="19"/>
      <c r="P47" s="18"/>
      <c r="Q47" s="20"/>
      <c r="R47" s="33"/>
      <c r="S47" s="34"/>
      <c r="T47" s="34"/>
      <c r="U47" s="34"/>
      <c r="V47" s="35"/>
    </row>
    <row r="48" spans="2:25" ht="15.75" x14ac:dyDescent="0.25">
      <c r="B48" s="37"/>
      <c r="C48" s="22"/>
      <c r="D48" s="23"/>
      <c r="E48" s="24"/>
      <c r="F48" s="22"/>
      <c r="G48" s="23"/>
      <c r="H48" s="24"/>
      <c r="I48" s="22"/>
      <c r="J48" s="23"/>
      <c r="K48" s="24"/>
      <c r="L48" s="22"/>
      <c r="M48" s="23"/>
      <c r="N48" s="24"/>
      <c r="O48" s="22"/>
      <c r="P48" s="23"/>
      <c r="Q48" s="24"/>
      <c r="R48" s="25"/>
      <c r="S48" s="26"/>
      <c r="T48" s="26"/>
      <c r="U48" s="26"/>
      <c r="V48" s="27"/>
    </row>
    <row r="52" spans="2:8" ht="15.75" x14ac:dyDescent="0.25">
      <c r="B52" s="103" t="s">
        <v>30</v>
      </c>
      <c r="C52" s="104"/>
      <c r="D52" s="104"/>
      <c r="E52" s="104"/>
      <c r="F52" s="105"/>
    </row>
    <row r="53" spans="2:8" ht="15.75" x14ac:dyDescent="0.25">
      <c r="B53" s="96"/>
      <c r="C53" s="96" t="s">
        <v>0</v>
      </c>
      <c r="D53" s="96" t="s">
        <v>5</v>
      </c>
      <c r="E53" s="96" t="s">
        <v>28</v>
      </c>
      <c r="F53" s="96" t="s">
        <v>29</v>
      </c>
      <c r="H53" s="99" t="s">
        <v>31</v>
      </c>
    </row>
    <row r="54" spans="2:8" ht="15.75" x14ac:dyDescent="0.25">
      <c r="B54" s="96" t="s">
        <v>1</v>
      </c>
      <c r="C54" s="98">
        <f>R21</f>
        <v>1136.6666666666667</v>
      </c>
      <c r="D54" s="96">
        <f>R46</f>
        <v>1026.6666666666667</v>
      </c>
      <c r="E54" s="97">
        <v>40.363827388888843</v>
      </c>
      <c r="F54" s="98">
        <v>10.71</v>
      </c>
      <c r="H54">
        <f>C54-D54</f>
        <v>110</v>
      </c>
    </row>
    <row r="55" spans="2:8" ht="15.75" x14ac:dyDescent="0.25">
      <c r="B55" s="96" t="s">
        <v>2</v>
      </c>
      <c r="C55" s="98">
        <f>S21</f>
        <v>1183.3333333333333</v>
      </c>
      <c r="D55" s="96">
        <f>S46</f>
        <v>1023.3333333333334</v>
      </c>
      <c r="E55" s="97">
        <v>40.15492716666661</v>
      </c>
      <c r="F55" s="98">
        <v>15.63</v>
      </c>
      <c r="H55">
        <f t="shared" ref="H55:H58" si="12">C55-D55</f>
        <v>159.99999999999989</v>
      </c>
    </row>
    <row r="56" spans="2:8" ht="15.75" x14ac:dyDescent="0.25">
      <c r="B56" s="96" t="s">
        <v>3</v>
      </c>
      <c r="C56" s="98">
        <f>T21</f>
        <v>1220</v>
      </c>
      <c r="D56" s="96">
        <f>T46</f>
        <v>1053.3333333333333</v>
      </c>
      <c r="E56" s="97">
        <v>39.088713116666682</v>
      </c>
      <c r="F56" s="98">
        <v>16.93</v>
      </c>
      <c r="H56">
        <f t="shared" si="12"/>
        <v>166.66666666666674</v>
      </c>
    </row>
    <row r="57" spans="2:8" ht="15.75" x14ac:dyDescent="0.25">
      <c r="B57" s="96" t="s">
        <v>12</v>
      </c>
      <c r="C57" s="98">
        <f>U21</f>
        <v>1353.3333333333333</v>
      </c>
      <c r="D57" s="96">
        <f>U46</f>
        <v>1146.6666666666667</v>
      </c>
      <c r="E57" s="97">
        <v>40.938966094444396</v>
      </c>
      <c r="F57" s="98">
        <f t="shared" ref="F57:F58" si="13">((C57-D57)/D57)*100</f>
        <v>18.023255813953472</v>
      </c>
      <c r="H57">
        <f t="shared" si="12"/>
        <v>206.66666666666652</v>
      </c>
    </row>
    <row r="58" spans="2:8" ht="15.75" x14ac:dyDescent="0.25">
      <c r="B58" s="96" t="s">
        <v>13</v>
      </c>
      <c r="C58" s="98">
        <f>V21</f>
        <v>1086.6666666666667</v>
      </c>
      <c r="D58" s="96">
        <f>V46</f>
        <v>1053.3333333333333</v>
      </c>
      <c r="E58" s="97">
        <v>39.929822761111069</v>
      </c>
      <c r="F58" s="98">
        <f t="shared" si="13"/>
        <v>3.1645569620253311</v>
      </c>
      <c r="H58">
        <f t="shared" si="12"/>
        <v>33.333333333333485</v>
      </c>
    </row>
  </sheetData>
  <mergeCells count="17">
    <mergeCell ref="B4:V5"/>
    <mergeCell ref="R6:V6"/>
    <mergeCell ref="B29:V30"/>
    <mergeCell ref="C31:E31"/>
    <mergeCell ref="F31:H31"/>
    <mergeCell ref="I31:K31"/>
    <mergeCell ref="L6:N6"/>
    <mergeCell ref="O6:Q6"/>
    <mergeCell ref="B6:B7"/>
    <mergeCell ref="C6:E6"/>
    <mergeCell ref="F6:H6"/>
    <mergeCell ref="I6:K6"/>
    <mergeCell ref="B31:B32"/>
    <mergeCell ref="B52:F52"/>
    <mergeCell ref="L31:N31"/>
    <mergeCell ref="O31:Q31"/>
    <mergeCell ref="R31:V31"/>
  </mergeCells>
  <pageMargins left="0.7" right="0.7" top="0.75" bottom="0.75" header="0.3" footer="0.3"/>
  <ignoredErrors>
    <ignoredError sqref="R8:R16 S8:T16 R21:T21 R46:V46" formulaRange="1"/>
    <ignoredError sqref="U17:V19" evalError="1"/>
    <ignoredError sqref="R33:V41 R42:U44 R17:R19 S17:T19 V42:V44" evalError="1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D1" zoomScaleNormal="100" workbookViewId="0">
      <selection activeCell="B20" sqref="B20:P21"/>
    </sheetView>
  </sheetViews>
  <sheetFormatPr defaultRowHeight="15" x14ac:dyDescent="0.25"/>
  <cols>
    <col min="2" max="2" width="12.140625" customWidth="1"/>
    <col min="3" max="3" width="13.28515625" customWidth="1"/>
    <col min="4" max="4" width="12.42578125" customWidth="1"/>
    <col min="5" max="5" width="11.140625" customWidth="1"/>
    <col min="6" max="6" width="11.7109375" customWidth="1"/>
  </cols>
  <sheetData>
    <row r="1" spans="1:16" x14ac:dyDescent="0.25">
      <c r="B1" s="153" t="s">
        <v>22</v>
      </c>
      <c r="C1" s="153"/>
      <c r="D1" s="153"/>
      <c r="E1" s="153"/>
      <c r="F1" s="153"/>
    </row>
    <row r="2" spans="1:16" ht="15.75" x14ac:dyDescent="0.25">
      <c r="A2" s="88" t="s">
        <v>16</v>
      </c>
      <c r="B2" s="86" t="s">
        <v>17</v>
      </c>
      <c r="C2" s="86" t="s">
        <v>18</v>
      </c>
      <c r="D2" s="86" t="s">
        <v>19</v>
      </c>
      <c r="E2" s="86" t="s">
        <v>20</v>
      </c>
      <c r="F2" s="86" t="s">
        <v>21</v>
      </c>
    </row>
    <row r="3" spans="1:16" x14ac:dyDescent="0.25">
      <c r="A3" s="87">
        <v>7</v>
      </c>
      <c r="B3" s="49">
        <v>8.4191666666666656</v>
      </c>
      <c r="C3" s="49">
        <v>6.5844433333333336</v>
      </c>
      <c r="D3" s="49">
        <v>10.692686666666667</v>
      </c>
      <c r="E3" s="49">
        <v>8.8791100000000007</v>
      </c>
      <c r="F3" s="49">
        <v>9.5666600000000024</v>
      </c>
    </row>
    <row r="4" spans="1:16" x14ac:dyDescent="0.25">
      <c r="A4" s="87">
        <v>8</v>
      </c>
      <c r="B4" s="49">
        <v>28.22583333333333</v>
      </c>
      <c r="C4" s="49">
        <v>27.32972333333333</v>
      </c>
      <c r="D4" s="49">
        <v>29.370416666666667</v>
      </c>
      <c r="E4" s="49">
        <v>24.032443333333333</v>
      </c>
      <c r="F4" s="49">
        <v>21.44272333333334</v>
      </c>
    </row>
    <row r="5" spans="1:16" x14ac:dyDescent="0.25">
      <c r="A5" s="87">
        <v>9</v>
      </c>
      <c r="B5" s="49">
        <v>47.779166666666661</v>
      </c>
      <c r="C5" s="49">
        <v>47.632220000000004</v>
      </c>
      <c r="D5" s="49">
        <v>41.682823333333332</v>
      </c>
      <c r="E5" s="49">
        <v>44.866113333333331</v>
      </c>
      <c r="F5" s="49">
        <v>40.096386666666668</v>
      </c>
    </row>
    <row r="6" spans="1:16" x14ac:dyDescent="0.25">
      <c r="A6" s="87">
        <v>10</v>
      </c>
      <c r="B6" s="49">
        <v>51.782499999999999</v>
      </c>
      <c r="C6" s="49">
        <v>54.612499999999997</v>
      </c>
      <c r="D6" s="49">
        <v>46.611276666666669</v>
      </c>
      <c r="E6" s="49">
        <v>52.481333333333339</v>
      </c>
      <c r="F6" s="49">
        <v>52.479469999999999</v>
      </c>
    </row>
    <row r="7" spans="1:16" x14ac:dyDescent="0.25">
      <c r="A7" s="87">
        <v>11</v>
      </c>
      <c r="B7" s="49">
        <v>47.65777666666667</v>
      </c>
      <c r="C7" s="49">
        <v>54.612499999999997</v>
      </c>
      <c r="D7" s="49">
        <v>44.354626666666668</v>
      </c>
      <c r="E7" s="49">
        <v>54.612499999999997</v>
      </c>
      <c r="F7" s="49">
        <v>50.585926666666666</v>
      </c>
    </row>
    <row r="8" spans="1:16" x14ac:dyDescent="0.25">
      <c r="A8" s="87">
        <v>12</v>
      </c>
      <c r="B8" s="49">
        <v>37.760276666666662</v>
      </c>
      <c r="C8" s="49">
        <v>54.612499999999997</v>
      </c>
      <c r="D8" s="49">
        <v>52.637450000000001</v>
      </c>
      <c r="E8" s="49">
        <v>54.612499999999997</v>
      </c>
      <c r="F8" s="49">
        <v>50.710666666666661</v>
      </c>
    </row>
    <row r="9" spans="1:16" x14ac:dyDescent="0.25">
      <c r="A9" s="87">
        <v>13</v>
      </c>
      <c r="B9" s="49">
        <v>49.29</v>
      </c>
      <c r="C9" s="49">
        <v>44.233889999999995</v>
      </c>
      <c r="D9" s="49">
        <v>50.545410000000004</v>
      </c>
      <c r="E9" s="49">
        <v>46.497889999999991</v>
      </c>
      <c r="F9" s="49">
        <v>54.612499999999997</v>
      </c>
    </row>
    <row r="10" spans="1:16" x14ac:dyDescent="0.25">
      <c r="A10" s="87">
        <v>14</v>
      </c>
      <c r="B10" s="49">
        <v>54.612499999999997</v>
      </c>
      <c r="C10" s="49">
        <v>34.674999999999997</v>
      </c>
      <c r="D10" s="49">
        <v>48.783299999999997</v>
      </c>
      <c r="E10" s="49">
        <v>49.754856666666669</v>
      </c>
      <c r="F10" s="49">
        <v>49.993333333333332</v>
      </c>
    </row>
    <row r="11" spans="1:16" x14ac:dyDescent="0.25">
      <c r="A11" s="87">
        <v>15</v>
      </c>
      <c r="B11" s="49">
        <v>37.604999999999997</v>
      </c>
      <c r="C11" s="49">
        <v>29.233333333333331</v>
      </c>
      <c r="D11" s="49">
        <v>42.709466666666671</v>
      </c>
      <c r="E11" s="49">
        <v>37.440719999999999</v>
      </c>
      <c r="F11" s="49">
        <v>38.403090000000006</v>
      </c>
    </row>
    <row r="12" spans="1:16" x14ac:dyDescent="0.25">
      <c r="A12" s="87">
        <v>16</v>
      </c>
      <c r="B12" s="49">
        <v>21.796389999999999</v>
      </c>
      <c r="C12" s="49">
        <v>30.779720000000001</v>
      </c>
      <c r="D12" s="49">
        <v>21.870369999999991</v>
      </c>
      <c r="E12" s="49">
        <v>27.452866666666669</v>
      </c>
      <c r="F12" s="49">
        <v>27.235893333333337</v>
      </c>
    </row>
    <row r="13" spans="1:16" x14ac:dyDescent="0.25">
      <c r="A13" s="87">
        <v>17</v>
      </c>
      <c r="B13" s="49">
        <v>5.85006</v>
      </c>
      <c r="C13" s="49">
        <v>12.116666666666665</v>
      </c>
      <c r="D13" s="49">
        <v>9.0193133333333328</v>
      </c>
      <c r="E13" s="49">
        <v>10.768376666666665</v>
      </c>
      <c r="F13" s="49">
        <v>9.5924499999999995</v>
      </c>
    </row>
    <row r="16" spans="1:16" ht="15.75" x14ac:dyDescent="0.25">
      <c r="A16" s="89"/>
      <c r="B16" s="154" t="s">
        <v>27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</row>
    <row r="17" spans="1:16" x14ac:dyDescent="0.25">
      <c r="A17" s="89"/>
      <c r="B17" s="157" t="s">
        <v>1</v>
      </c>
      <c r="C17" s="158"/>
      <c r="D17" s="159"/>
      <c r="E17" s="157" t="s">
        <v>2</v>
      </c>
      <c r="F17" s="158"/>
      <c r="G17" s="159"/>
      <c r="H17" s="157" t="s">
        <v>3</v>
      </c>
      <c r="I17" s="158"/>
      <c r="J17" s="159"/>
      <c r="K17" s="157" t="s">
        <v>12</v>
      </c>
      <c r="L17" s="158"/>
      <c r="M17" s="159"/>
      <c r="N17" s="157" t="s">
        <v>13</v>
      </c>
      <c r="O17" s="158"/>
      <c r="P17" s="159"/>
    </row>
    <row r="18" spans="1:16" x14ac:dyDescent="0.25">
      <c r="A18" s="89"/>
      <c r="B18" s="90" t="s">
        <v>24</v>
      </c>
      <c r="C18" s="91" t="s">
        <v>25</v>
      </c>
      <c r="D18" s="92" t="s">
        <v>26</v>
      </c>
      <c r="E18" s="90" t="s">
        <v>24</v>
      </c>
      <c r="F18" s="91" t="s">
        <v>25</v>
      </c>
      <c r="G18" s="92" t="s">
        <v>26</v>
      </c>
      <c r="H18" s="90" t="s">
        <v>24</v>
      </c>
      <c r="I18" s="91" t="s">
        <v>25</v>
      </c>
      <c r="J18" s="92" t="s">
        <v>26</v>
      </c>
      <c r="K18" s="90" t="s">
        <v>24</v>
      </c>
      <c r="L18" s="91" t="s">
        <v>25</v>
      </c>
      <c r="M18" s="92" t="s">
        <v>26</v>
      </c>
      <c r="N18" s="90" t="s">
        <v>24</v>
      </c>
      <c r="O18" s="91" t="s">
        <v>25</v>
      </c>
      <c r="P18" s="92" t="s">
        <v>26</v>
      </c>
    </row>
    <row r="19" spans="1:16" x14ac:dyDescent="0.25">
      <c r="A19" s="89"/>
      <c r="B19" s="90">
        <v>38486.716683333296</v>
      </c>
      <c r="C19" s="91">
        <v>42167.892583333291</v>
      </c>
      <c r="D19" s="92">
        <v>40436.872899999951</v>
      </c>
      <c r="E19" s="90">
        <v>36229.745199999983</v>
      </c>
      <c r="F19" s="91">
        <v>42039.995499999968</v>
      </c>
      <c r="G19" s="92">
        <v>42195.040799999879</v>
      </c>
      <c r="H19" s="90">
        <v>39339.631166666637</v>
      </c>
      <c r="I19" s="91">
        <v>39424.835750000129</v>
      </c>
      <c r="J19" s="92">
        <v>38501.67243333326</v>
      </c>
      <c r="K19" s="90">
        <v>41646.722749999964</v>
      </c>
      <c r="L19" s="91">
        <v>41781.911583333313</v>
      </c>
      <c r="M19" s="92">
        <v>39388.263949999928</v>
      </c>
      <c r="N19" s="90">
        <v>40665.387816666771</v>
      </c>
      <c r="O19" s="91">
        <v>38574.030366666586</v>
      </c>
      <c r="P19" s="92">
        <v>40550.050099999862</v>
      </c>
    </row>
    <row r="20" spans="1:16" x14ac:dyDescent="0.25">
      <c r="A20" s="160" t="s">
        <v>4</v>
      </c>
      <c r="B20" s="147">
        <f>AVERAGE(B19:D19)</f>
        <v>40363.827388888843</v>
      </c>
      <c r="C20" s="148"/>
      <c r="D20" s="149"/>
      <c r="E20" s="147">
        <f t="shared" ref="E20" si="0">AVERAGE(E19:G19)</f>
        <v>40154.92716666661</v>
      </c>
      <c r="F20" s="148"/>
      <c r="G20" s="149"/>
      <c r="H20" s="147">
        <f t="shared" ref="H20" si="1">AVERAGE(H19:J19)</f>
        <v>39088.71311666668</v>
      </c>
      <c r="I20" s="148"/>
      <c r="J20" s="149"/>
      <c r="K20" s="147">
        <f t="shared" ref="K20" si="2">AVERAGE(K19:M19)</f>
        <v>40938.966094444397</v>
      </c>
      <c r="L20" s="148"/>
      <c r="M20" s="149"/>
      <c r="N20" s="147">
        <f t="shared" ref="N20" si="3">AVERAGE(N19:P19)</f>
        <v>39929.822761111071</v>
      </c>
      <c r="O20" s="148"/>
      <c r="P20" s="149"/>
    </row>
    <row r="21" spans="1:16" x14ac:dyDescent="0.25">
      <c r="A21" s="160"/>
      <c r="B21" s="150"/>
      <c r="C21" s="151"/>
      <c r="D21" s="152"/>
      <c r="E21" s="150"/>
      <c r="F21" s="151"/>
      <c r="G21" s="152"/>
      <c r="H21" s="150"/>
      <c r="I21" s="151"/>
      <c r="J21" s="152"/>
      <c r="K21" s="150"/>
      <c r="L21" s="151"/>
      <c r="M21" s="152"/>
      <c r="N21" s="150"/>
      <c r="O21" s="151"/>
      <c r="P21" s="152"/>
    </row>
  </sheetData>
  <mergeCells count="13">
    <mergeCell ref="A20:A21"/>
    <mergeCell ref="E20:G21"/>
    <mergeCell ref="B17:D17"/>
    <mergeCell ref="E17:G17"/>
    <mergeCell ref="H17:J17"/>
    <mergeCell ref="H20:J21"/>
    <mergeCell ref="K20:M21"/>
    <mergeCell ref="N20:P21"/>
    <mergeCell ref="B1:F1"/>
    <mergeCell ref="B16:P16"/>
    <mergeCell ref="B20:D21"/>
    <mergeCell ref="K17:M17"/>
    <mergeCell ref="N17:P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7" zoomScale="60" zoomScaleNormal="60" workbookViewId="0">
      <selection activeCell="D15" sqref="B11:D15"/>
    </sheetView>
  </sheetViews>
  <sheetFormatPr defaultRowHeight="15" x14ac:dyDescent="0.25"/>
  <cols>
    <col min="3" max="3" width="11.7109375" customWidth="1"/>
  </cols>
  <sheetData>
    <row r="1" spans="1:10" x14ac:dyDescent="0.25">
      <c r="A1" t="s">
        <v>1</v>
      </c>
      <c r="C1" t="s">
        <v>2</v>
      </c>
      <c r="E1" t="s">
        <v>32</v>
      </c>
      <c r="G1" t="s">
        <v>33</v>
      </c>
      <c r="I1" t="s">
        <v>13</v>
      </c>
    </row>
    <row r="2" spans="1:10" x14ac:dyDescent="0.25">
      <c r="A2" t="s">
        <v>0</v>
      </c>
      <c r="B2" t="s">
        <v>5</v>
      </c>
      <c r="C2" t="s">
        <v>0</v>
      </c>
      <c r="D2" t="s">
        <v>5</v>
      </c>
      <c r="E2" t="s">
        <v>0</v>
      </c>
      <c r="F2" t="s">
        <v>5</v>
      </c>
      <c r="G2" t="s">
        <v>0</v>
      </c>
      <c r="H2" t="s">
        <v>5</v>
      </c>
      <c r="I2" t="s">
        <v>0</v>
      </c>
      <c r="J2" t="s">
        <v>5</v>
      </c>
    </row>
    <row r="3" spans="1:10" x14ac:dyDescent="0.25">
      <c r="A3">
        <v>43.72</v>
      </c>
      <c r="B3">
        <v>40.26</v>
      </c>
      <c r="C3">
        <v>47.25</v>
      </c>
      <c r="D3">
        <v>39.07</v>
      </c>
      <c r="E3">
        <v>55.14</v>
      </c>
      <c r="F3">
        <v>47.59</v>
      </c>
      <c r="G3">
        <v>54.81</v>
      </c>
      <c r="H3">
        <v>45.95</v>
      </c>
      <c r="I3">
        <v>48.18</v>
      </c>
      <c r="J3">
        <v>46.05</v>
      </c>
    </row>
    <row r="4" spans="1:10" x14ac:dyDescent="0.25">
      <c r="A4">
        <v>45.67</v>
      </c>
      <c r="B4">
        <v>41.7</v>
      </c>
      <c r="C4">
        <v>49.6</v>
      </c>
      <c r="D4">
        <v>44.53</v>
      </c>
      <c r="E4">
        <v>51.71</v>
      </c>
      <c r="F4">
        <v>44.68</v>
      </c>
      <c r="G4">
        <v>53.79</v>
      </c>
      <c r="H4">
        <v>47.9</v>
      </c>
      <c r="I4">
        <v>39.33</v>
      </c>
      <c r="J4">
        <v>41.39</v>
      </c>
    </row>
    <row r="5" spans="1:10" x14ac:dyDescent="0.25">
      <c r="A5">
        <v>48.29</v>
      </c>
      <c r="B5">
        <v>42.24</v>
      </c>
      <c r="C5">
        <v>47.14</v>
      </c>
      <c r="D5">
        <v>40.520000000000003</v>
      </c>
      <c r="E5">
        <v>47.56</v>
      </c>
      <c r="F5">
        <v>38.14</v>
      </c>
      <c r="G5">
        <v>52.95</v>
      </c>
      <c r="H5">
        <v>42.55</v>
      </c>
      <c r="I5">
        <v>45.43</v>
      </c>
      <c r="J5">
        <v>41.37</v>
      </c>
    </row>
    <row r="7" spans="1:10" x14ac:dyDescent="0.25">
      <c r="A7">
        <f>AVERAGE(A3:A5)</f>
        <v>45.893333333333338</v>
      </c>
      <c r="B7">
        <f t="shared" ref="B7:J7" si="0">AVERAGE(B3:B5)</f>
        <v>41.400000000000006</v>
      </c>
      <c r="C7">
        <f t="shared" si="0"/>
        <v>47.99666666666667</v>
      </c>
      <c r="D7">
        <f t="shared" si="0"/>
        <v>41.373333333333335</v>
      </c>
      <c r="E7">
        <f t="shared" si="0"/>
        <v>51.47</v>
      </c>
      <c r="F7">
        <f t="shared" si="0"/>
        <v>43.470000000000006</v>
      </c>
      <c r="G7">
        <f t="shared" si="0"/>
        <v>53.85</v>
      </c>
      <c r="H7">
        <f t="shared" si="0"/>
        <v>45.466666666666661</v>
      </c>
      <c r="I7">
        <f t="shared" si="0"/>
        <v>44.313333333333333</v>
      </c>
      <c r="J7">
        <f t="shared" si="0"/>
        <v>42.936666666666667</v>
      </c>
    </row>
    <row r="10" spans="1:10" x14ac:dyDescent="0.25">
      <c r="B10" t="s">
        <v>0</v>
      </c>
      <c r="C10" t="s">
        <v>34</v>
      </c>
      <c r="D10" t="s">
        <v>35</v>
      </c>
    </row>
    <row r="11" spans="1:10" x14ac:dyDescent="0.25">
      <c r="A11" t="s">
        <v>1</v>
      </c>
      <c r="B11" s="100">
        <f>A7</f>
        <v>45.893333333333338</v>
      </c>
      <c r="C11" s="100">
        <f>B7</f>
        <v>41.400000000000006</v>
      </c>
      <c r="D11" s="100">
        <f>B11-C11</f>
        <v>4.4933333333333323</v>
      </c>
    </row>
    <row r="12" spans="1:10" x14ac:dyDescent="0.25">
      <c r="A12" t="s">
        <v>2</v>
      </c>
      <c r="B12" s="100">
        <f>C7</f>
        <v>47.99666666666667</v>
      </c>
      <c r="C12" s="100">
        <f>D7</f>
        <v>41.373333333333335</v>
      </c>
      <c r="D12" s="100">
        <f t="shared" ref="D12:D15" si="1">B12-C12</f>
        <v>6.6233333333333348</v>
      </c>
    </row>
    <row r="13" spans="1:10" x14ac:dyDescent="0.25">
      <c r="A13" t="s">
        <v>3</v>
      </c>
      <c r="B13" s="100">
        <f>E7</f>
        <v>51.47</v>
      </c>
      <c r="C13" s="100">
        <f>F7</f>
        <v>43.470000000000006</v>
      </c>
      <c r="D13" s="100">
        <f t="shared" si="1"/>
        <v>7.9999999999999929</v>
      </c>
    </row>
    <row r="14" spans="1:10" x14ac:dyDescent="0.25">
      <c r="A14" t="s">
        <v>12</v>
      </c>
      <c r="B14" s="100">
        <f>G7</f>
        <v>53.85</v>
      </c>
      <c r="C14" s="100">
        <f>H7</f>
        <v>45.466666666666661</v>
      </c>
      <c r="D14" s="100">
        <f t="shared" si="1"/>
        <v>8.38333333333334</v>
      </c>
    </row>
    <row r="15" spans="1:10" x14ac:dyDescent="0.25">
      <c r="A15" t="s">
        <v>13</v>
      </c>
      <c r="B15" s="100">
        <f>I7</f>
        <v>44.313333333333333</v>
      </c>
      <c r="C15" s="100">
        <f>J7</f>
        <v>42.936666666666667</v>
      </c>
      <c r="D15" s="100">
        <f t="shared" si="1"/>
        <v>1.3766666666666652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Hasil Destilat</vt:lpstr>
      <vt:lpstr>Intensitas cahaya matahari(jam)</vt:lpstr>
      <vt:lpstr>Efisiensi Destilasi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2021-05-09T15:51:11Z</dcterms:modified>
</cp:coreProperties>
</file>